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S:\Gemensam\Elnat\Projekt\9511217 Sundby_LSP_Ombyggnad E2\3. Fastigheter\Vägförening\01.1 - ESKILSTUNA OSTRA 4;14 (Vägförening)\"/>
    </mc:Choice>
  </mc:AlternateContent>
  <xr:revisionPtr revIDLastSave="0" documentId="13_ncr:1_{9CEAC74F-16F4-43F4-B203-8CCC99F60BD8}" xr6:coauthVersionLast="47" xr6:coauthVersionMax="47" xr10:uidLastSave="{00000000-0000-0000-0000-000000000000}"/>
  <bookViews>
    <workbookView xWindow="6165" yWindow="2790" windowWidth="21600" windowHeight="11385" xr2:uid="{00000000-000D-0000-FFFF-FFFF00000000}"/>
  </bookViews>
  <sheets>
    <sheet name="VP" sheetId="1" r:id="rId1"/>
    <sheet name="grunddata" sheetId="2" state="hidden" r:id="rId2"/>
  </sheets>
  <definedNames>
    <definedName name="_xlnm.Print_Area" localSheetId="0">VP!$B$2:$H$124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1" l="1"/>
  <c r="H20" i="1"/>
  <c r="H19" i="1"/>
  <c r="H18" i="1"/>
  <c r="H14" i="1"/>
  <c r="H13" i="1"/>
  <c r="H12" i="1"/>
  <c r="H11" i="1"/>
  <c r="H10" i="1"/>
  <c r="F15" i="1"/>
  <c r="H29" i="1" l="1"/>
  <c r="H15" i="1" l="1"/>
  <c r="H22" i="1"/>
  <c r="H34" i="1" l="1"/>
  <c r="H33" i="1" s="1"/>
  <c r="H32" i="1"/>
  <c r="H31" i="1"/>
  <c r="H35" i="1" l="1"/>
</calcChain>
</file>

<file path=xl/sharedStrings.xml><?xml version="1.0" encoding="utf-8"?>
<sst xmlns="http://schemas.openxmlformats.org/spreadsheetml/2006/main" count="180" uniqueCount="92">
  <si>
    <t>FASTIGHET/ SAMFÄLLIGHET samt PROJEKTINFORMATION</t>
  </si>
  <si>
    <t>Kommun:</t>
  </si>
  <si>
    <t>Fastighetsbeteckning:</t>
  </si>
  <si>
    <t>Koncessionsområde:</t>
  </si>
  <si>
    <t>SCHABLONERSÄTTNING FÖR LEDNING i ÅKER, BETE, IMPEDIMENT</t>
  </si>
  <si>
    <t>Beskrivnin (typ, placering, etc)</t>
  </si>
  <si>
    <t>Ersättning</t>
  </si>
  <si>
    <t>SCHABLONERSÄTTNING FÖR NÄTSTATIONER</t>
  </si>
  <si>
    <t>ERSÄTTNING FÖR ÖVRIGT INTRÅNG.</t>
  </si>
  <si>
    <t>SAMMANSTÄLLNING</t>
  </si>
  <si>
    <t>Tillägg enligt expropriationslagen:</t>
  </si>
  <si>
    <t>Särskild ersättning för överenskommelse:</t>
  </si>
  <si>
    <t>Summa:</t>
  </si>
  <si>
    <t>Tillägg grundersättning:</t>
  </si>
  <si>
    <t>Totalersättning</t>
  </si>
  <si>
    <t>Fastighetsägare</t>
  </si>
  <si>
    <t>5x5</t>
  </si>
  <si>
    <t>6x6</t>
  </si>
  <si>
    <t>10x10</t>
  </si>
  <si>
    <t xml:space="preserve"> </t>
  </si>
  <si>
    <t>Minimiersättning:</t>
  </si>
  <si>
    <t>Längd (m)</t>
  </si>
  <si>
    <t>Bredd (m)</t>
  </si>
  <si>
    <t>Antal(st)</t>
  </si>
  <si>
    <t>Yta (m)</t>
  </si>
  <si>
    <t>Ägar andel</t>
  </si>
  <si>
    <t>cleringnr:</t>
  </si>
  <si>
    <t xml:space="preserve">Fastighetsägarens godkännande </t>
  </si>
  <si>
    <t>Underskrift/datum:</t>
  </si>
  <si>
    <t>Referen:</t>
  </si>
  <si>
    <t>Telefonnummer:</t>
  </si>
  <si>
    <t>E-post:</t>
  </si>
  <si>
    <t>Kontonummer, Pg/B:</t>
  </si>
  <si>
    <t>Nätstationsyta</t>
  </si>
  <si>
    <t>Min ersättning</t>
  </si>
  <si>
    <t>Upp till</t>
  </si>
  <si>
    <t>Avtalstext</t>
  </si>
  <si>
    <t xml:space="preserve">För ledningens anläggande, tillsyn, underhåll, reparation och förnyelse, </t>
  </si>
  <si>
    <t>får vid varje tillfälle erforderligt område nyttjas.</t>
  </si>
  <si>
    <t xml:space="preserve">Med tanke på detta så bör vi alltid tänka på vilken bredd vi ska ansöka. </t>
  </si>
  <si>
    <t xml:space="preserve">Ex 2 st. HSp 240 med 1 st.CU 50, 240 är 70mm CU 50 är 10mm 70x4 plus 10x 2 </t>
  </si>
  <si>
    <t xml:space="preserve">så blir schaktet ca 0,3 meter, men man bör ta till så att man kan lägga till ex. </t>
  </si>
  <si>
    <t xml:space="preserve">2 HSp kablar plus 1 st CU 50. Och i detta ex. söka 1 meter bredd i ansökan, </t>
  </si>
  <si>
    <t xml:space="preserve">vi ansöker aldrig under 1 meter bredd. </t>
  </si>
  <si>
    <t>Tänk på att alltid ansöka med dubbel schakt bredd</t>
  </si>
  <si>
    <t>INFO</t>
  </si>
  <si>
    <t>SIGN:</t>
  </si>
  <si>
    <t>Banknamn:</t>
  </si>
  <si>
    <t>Välj</t>
  </si>
  <si>
    <t>5x9</t>
  </si>
  <si>
    <t>Värderingsman:</t>
  </si>
  <si>
    <t>Företag:</t>
  </si>
  <si>
    <t>Angiven ersättning utgör full gottgörelse för allt intrång, som på ifrågavarande del av ledningsträckan förorsakas av ledningsägarens rätt att på fastigheten under all framtid bibehålla rubricerade nät/ledning/kabel med tillhörande anordningar samt att efter eget beprövande fälla för ledningen hinderliga och för dess driftsäkerhet farliga träd och buskar. (1)</t>
  </si>
  <si>
    <t>Adress:</t>
  </si>
  <si>
    <t>Kontaktpersson:</t>
  </si>
  <si>
    <t>Prisbasbelopp</t>
  </si>
  <si>
    <t>Nätstationer</t>
  </si>
  <si>
    <t>Meter ersättning</t>
  </si>
  <si>
    <t>EEM Elnät</t>
  </si>
  <si>
    <t>SEVAB Nät</t>
  </si>
  <si>
    <t>EEM</t>
  </si>
  <si>
    <t>Projektnummer:</t>
  </si>
  <si>
    <t>Fastighetsnummer:</t>
  </si>
  <si>
    <t>Version 2023</t>
  </si>
  <si>
    <t>Värderingsdatum:</t>
  </si>
  <si>
    <t>Följande gäller:</t>
  </si>
  <si>
    <r>
      <t>Under</t>
    </r>
    <r>
      <rPr>
        <b/>
        <sz val="11"/>
        <color theme="1"/>
        <rFont val="Calibri"/>
        <family val="2"/>
      </rPr>
      <t xml:space="preserve"> paragraf 1 punkt b</t>
    </r>
    <r>
      <rPr>
        <sz val="11"/>
        <color theme="1"/>
        <rFont val="Calibri"/>
        <family val="2"/>
      </rPr>
      <t xml:space="preserve"> står följande:</t>
    </r>
  </si>
  <si>
    <t>Ovanstånde godkänns och ersättningen sätts in på nedanstående konto.</t>
  </si>
  <si>
    <t>Vid egen sevisledning utgår normalt ingen ersättning.</t>
  </si>
  <si>
    <t>Ett värderingsprotokoll ska bifogas samtliga avtal.</t>
  </si>
  <si>
    <t>Kabelskåp Skog</t>
  </si>
  <si>
    <t>Kabelskåp jordbruksimp.</t>
  </si>
  <si>
    <t>Kabelskåp Övrig mark</t>
  </si>
  <si>
    <t>Intrång vägmark:</t>
  </si>
  <si>
    <t>Intrång övrig mark</t>
  </si>
  <si>
    <t>Upplagsplats</t>
  </si>
  <si>
    <t>Kartbilaga enligt rutin.</t>
  </si>
  <si>
    <t>1/1</t>
  </si>
  <si>
    <t>Eskilstuna Kommun</t>
  </si>
  <si>
    <t>Eskilstuna SEVAB</t>
  </si>
  <si>
    <t>Fidan Shala</t>
  </si>
  <si>
    <t>9511217</t>
  </si>
  <si>
    <t>2023-03-08</t>
  </si>
  <si>
    <t>Schakt: Från punkt A - Å</t>
  </si>
  <si>
    <t>Markskåp</t>
  </si>
  <si>
    <t>74</t>
  </si>
  <si>
    <t>Bengt Johansson</t>
  </si>
  <si>
    <t>Ostra Hage Samfällighetsförening</t>
  </si>
  <si>
    <t>Kabelskåp AK01 Vid Punkt B</t>
  </si>
  <si>
    <t>Södra hagvägen 7</t>
  </si>
  <si>
    <t>Eskilstuna Ostra 4:14</t>
  </si>
  <si>
    <t>Kabelskåp Vid punkterna  E-G,I,L,O,U,W,Z,D2,G2,J2,L2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</si>
</sst>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r&quot;;[Red]\-#,##0\ &quot;kr&quot;"/>
    <numFmt numFmtId="164" formatCode="#,##0\ &quot;kr&quot;"/>
    <numFmt numFmtId="165" formatCode="#,##0.00\ &quot;kr&quot;"/>
  </numFmts>
  <fonts count="9" x14ac:knownFonts="1">
    <font>
      <sz val="10"/>
      <color theme="1"/>
      <name val="Arial"/>
      <family val="2"/>
    </font>
    <font>
      <sz val="10"/>
      <color theme="1"/>
      <name val="Asap"/>
      <scheme val="major"/>
    </font>
    <font>
      <b/>
      <sz val="11"/>
      <color theme="1"/>
      <name val="Calibri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Asap"/>
      <scheme val="major"/>
    </font>
    <font>
      <sz val="11"/>
      <color theme="1"/>
      <name val="Arial"/>
      <family val="2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theme="6"/>
      </top>
      <bottom/>
      <diagonal/>
    </border>
    <border>
      <left/>
      <right/>
      <top style="medium">
        <color theme="6"/>
      </top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/>
      <top/>
      <bottom style="medium">
        <color theme="6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theme="6"/>
      </left>
      <right/>
      <top style="medium">
        <color theme="6"/>
      </top>
      <bottom/>
      <diagonal/>
    </border>
    <border>
      <left style="hair">
        <color indexed="64"/>
      </left>
      <right style="medium">
        <color theme="6"/>
      </right>
      <top style="thin">
        <color indexed="64"/>
      </top>
      <bottom/>
      <diagonal/>
    </border>
    <border>
      <left style="hair">
        <color indexed="64"/>
      </left>
      <right style="medium">
        <color theme="6"/>
      </right>
      <top/>
      <bottom style="hair">
        <color indexed="64"/>
      </bottom>
      <diagonal/>
    </border>
    <border>
      <left/>
      <right style="thin">
        <color indexed="64"/>
      </right>
      <top style="medium">
        <color theme="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theme="6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theme="6"/>
      </right>
      <top/>
      <bottom/>
      <diagonal/>
    </border>
    <border>
      <left style="medium">
        <color theme="6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/>
    <xf numFmtId="0" fontId="1" fillId="0" borderId="1" xfId="0" applyFont="1" applyBorder="1"/>
    <xf numFmtId="0" fontId="6" fillId="0" borderId="0" xfId="0" applyFont="1"/>
    <xf numFmtId="0" fontId="4" fillId="0" borderId="0" xfId="0" applyFont="1"/>
    <xf numFmtId="0" fontId="2" fillId="0" borderId="9" xfId="0" applyFont="1" applyBorder="1"/>
    <xf numFmtId="0" fontId="4" fillId="0" borderId="10" xfId="0" applyFont="1" applyBorder="1"/>
    <xf numFmtId="0" fontId="8" fillId="0" borderId="1" xfId="0" applyFont="1" applyBorder="1" applyAlignment="1">
      <alignment horizontal="center"/>
    </xf>
    <xf numFmtId="0" fontId="4" fillId="2" borderId="10" xfId="0" applyFont="1" applyFill="1" applyBorder="1" applyProtection="1">
      <protection locked="0"/>
    </xf>
    <xf numFmtId="0" fontId="4" fillId="0" borderId="11" xfId="0" applyFont="1" applyBorder="1"/>
    <xf numFmtId="0" fontId="4" fillId="2" borderId="11" xfId="0" applyFont="1" applyFill="1" applyBorder="1" applyProtection="1">
      <protection locked="0"/>
    </xf>
    <xf numFmtId="0" fontId="5" fillId="4" borderId="0" xfId="0" applyFont="1" applyFill="1" applyAlignment="1">
      <alignment horizontal="right"/>
    </xf>
    <xf numFmtId="0" fontId="4" fillId="0" borderId="4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164" fontId="4" fillId="4" borderId="15" xfId="0" applyNumberFormat="1" applyFont="1" applyFill="1" applyBorder="1"/>
    <xf numFmtId="0" fontId="4" fillId="4" borderId="0" xfId="0" applyFont="1" applyFill="1"/>
    <xf numFmtId="0" fontId="4" fillId="4" borderId="14" xfId="0" applyFont="1" applyFill="1" applyBorder="1"/>
    <xf numFmtId="0" fontId="6" fillId="0" borderId="5" xfId="0" applyFont="1" applyBorder="1"/>
    <xf numFmtId="0" fontId="7" fillId="0" borderId="0" xfId="0" applyFont="1"/>
    <xf numFmtId="0" fontId="6" fillId="3" borderId="14" xfId="0" applyFont="1" applyFill="1" applyBorder="1" applyAlignment="1">
      <alignment horizontal="center"/>
    </xf>
    <xf numFmtId="0" fontId="5" fillId="4" borderId="29" xfId="0" applyFont="1" applyFill="1" applyBorder="1" applyAlignment="1" applyProtection="1">
      <alignment vertical="top"/>
      <protection locked="0"/>
    </xf>
    <xf numFmtId="0" fontId="2" fillId="4" borderId="25" xfId="0" applyFont="1" applyFill="1" applyBorder="1" applyAlignment="1" applyProtection="1">
      <alignment vertical="top"/>
      <protection locked="0"/>
    </xf>
    <xf numFmtId="0" fontId="2" fillId="4" borderId="32" xfId="0" applyFont="1" applyFill="1" applyBorder="1"/>
    <xf numFmtId="0" fontId="2" fillId="4" borderId="45" xfId="0" applyFont="1" applyFill="1" applyBorder="1" applyAlignment="1" applyProtection="1">
      <alignment vertical="top"/>
      <protection locked="0"/>
    </xf>
    <xf numFmtId="0" fontId="2" fillId="4" borderId="0" xfId="0" applyFont="1" applyFill="1" applyAlignment="1" applyProtection="1">
      <alignment vertical="top"/>
      <protection locked="0"/>
    </xf>
    <xf numFmtId="0" fontId="2" fillId="4" borderId="6" xfId="0" applyFont="1" applyFill="1" applyBorder="1"/>
    <xf numFmtId="0" fontId="2" fillId="4" borderId="26" xfId="0" applyFont="1" applyFill="1" applyBorder="1" applyProtection="1">
      <protection locked="0"/>
    </xf>
    <xf numFmtId="0" fontId="2" fillId="0" borderId="27" xfId="0" applyFont="1" applyBorder="1"/>
    <xf numFmtId="0" fontId="2" fillId="4" borderId="34" xfId="0" applyFont="1" applyFill="1" applyBorder="1"/>
    <xf numFmtId="0" fontId="5" fillId="4" borderId="17" xfId="0" applyFont="1" applyFill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5" fillId="4" borderId="37" xfId="0" applyFont="1" applyFill="1" applyBorder="1" applyProtection="1"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2" borderId="14" xfId="0" applyFont="1" applyFill="1" applyBorder="1"/>
    <xf numFmtId="0" fontId="2" fillId="4" borderId="14" xfId="0" applyFont="1" applyFill="1" applyBorder="1"/>
    <xf numFmtId="0" fontId="2" fillId="2" borderId="14" xfId="0" applyFont="1" applyFill="1" applyBorder="1"/>
    <xf numFmtId="6" fontId="4" fillId="4" borderId="14" xfId="0" applyNumberFormat="1" applyFont="1" applyFill="1" applyBorder="1"/>
    <xf numFmtId="6" fontId="4" fillId="2" borderId="14" xfId="0" applyNumberFormat="1" applyFont="1" applyFill="1" applyBorder="1"/>
    <xf numFmtId="164" fontId="4" fillId="4" borderId="14" xfId="0" applyNumberFormat="1" applyFont="1" applyFill="1" applyBorder="1"/>
    <xf numFmtId="0" fontId="2" fillId="4" borderId="13" xfId="0" applyFont="1" applyFill="1" applyBorder="1"/>
    <xf numFmtId="0" fontId="2" fillId="2" borderId="13" xfId="0" applyFont="1" applyFill="1" applyBorder="1"/>
    <xf numFmtId="6" fontId="4" fillId="2" borderId="15" xfId="0" applyNumberFormat="1" applyFont="1" applyFill="1" applyBorder="1"/>
    <xf numFmtId="6" fontId="4" fillId="4" borderId="15" xfId="0" applyNumberFormat="1" applyFont="1" applyFill="1" applyBorder="1"/>
    <xf numFmtId="0" fontId="4" fillId="4" borderId="55" xfId="0" applyFont="1" applyFill="1" applyBorder="1"/>
    <xf numFmtId="0" fontId="4" fillId="3" borderId="57" xfId="0" applyFont="1" applyFill="1" applyBorder="1"/>
    <xf numFmtId="0" fontId="2" fillId="3" borderId="58" xfId="0" applyFont="1" applyFill="1" applyBorder="1" applyAlignment="1">
      <alignment horizontal="right"/>
    </xf>
    <xf numFmtId="0" fontId="2" fillId="4" borderId="59" xfId="0" applyFont="1" applyFill="1" applyBorder="1"/>
    <xf numFmtId="0" fontId="8" fillId="0" borderId="65" xfId="0" applyFont="1" applyBorder="1" applyAlignment="1">
      <alignment horizontal="center"/>
    </xf>
    <xf numFmtId="164" fontId="4" fillId="4" borderId="67" xfId="0" applyNumberFormat="1" applyFont="1" applyFill="1" applyBorder="1"/>
    <xf numFmtId="164" fontId="4" fillId="4" borderId="68" xfId="0" applyNumberFormat="1" applyFont="1" applyFill="1" applyBorder="1"/>
    <xf numFmtId="164" fontId="4" fillId="4" borderId="70" xfId="0" applyNumberFormat="1" applyFont="1" applyFill="1" applyBorder="1"/>
    <xf numFmtId="0" fontId="5" fillId="4" borderId="59" xfId="0" applyFont="1" applyFill="1" applyBorder="1" applyAlignment="1">
      <alignment horizontal="right"/>
    </xf>
    <xf numFmtId="164" fontId="4" fillId="4" borderId="61" xfId="0" applyNumberFormat="1" applyFont="1" applyFill="1" applyBorder="1"/>
    <xf numFmtId="0" fontId="8" fillId="0" borderId="67" xfId="0" applyFont="1" applyBorder="1" applyAlignment="1">
      <alignment horizontal="center"/>
    </xf>
    <xf numFmtId="164" fontId="4" fillId="4" borderId="68" xfId="0" applyNumberFormat="1" applyFont="1" applyFill="1" applyBorder="1" applyProtection="1">
      <protection locked="0"/>
    </xf>
    <xf numFmtId="164" fontId="4" fillId="4" borderId="64" xfId="0" applyNumberFormat="1" applyFont="1" applyFill="1" applyBorder="1"/>
    <xf numFmtId="0" fontId="4" fillId="4" borderId="59" xfId="0" applyFont="1" applyFill="1" applyBorder="1"/>
    <xf numFmtId="0" fontId="4" fillId="4" borderId="63" xfId="0" applyFont="1" applyFill="1" applyBorder="1"/>
    <xf numFmtId="164" fontId="4" fillId="4" borderId="65" xfId="0" applyNumberFormat="1" applyFont="1" applyFill="1" applyBorder="1"/>
    <xf numFmtId="164" fontId="2" fillId="0" borderId="73" xfId="0" applyNumberFormat="1" applyFont="1" applyBorder="1"/>
    <xf numFmtId="0" fontId="4" fillId="2" borderId="0" xfId="0" applyFont="1" applyFill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Border="1"/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8" xfId="0" applyBorder="1"/>
    <xf numFmtId="0" fontId="1" fillId="0" borderId="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4" fillId="4" borderId="48" xfId="0" applyFont="1" applyFill="1" applyBorder="1"/>
    <xf numFmtId="0" fontId="4" fillId="4" borderId="46" xfId="0" applyFont="1" applyFill="1" applyBorder="1"/>
    <xf numFmtId="0" fontId="0" fillId="0" borderId="49" xfId="0" applyBorder="1"/>
    <xf numFmtId="0" fontId="2" fillId="2" borderId="48" xfId="0" applyFont="1" applyFill="1" applyBorder="1"/>
    <xf numFmtId="0" fontId="4" fillId="0" borderId="46" xfId="0" applyFont="1" applyBorder="1"/>
    <xf numFmtId="0" fontId="4" fillId="2" borderId="50" xfId="0" applyFont="1" applyFill="1" applyBorder="1"/>
    <xf numFmtId="0" fontId="4" fillId="0" borderId="47" xfId="0" applyFont="1" applyBorder="1"/>
    <xf numFmtId="0" fontId="0" fillId="0" borderId="51" xfId="0" applyBorder="1"/>
    <xf numFmtId="0" fontId="4" fillId="4" borderId="50" xfId="0" applyFont="1" applyFill="1" applyBorder="1"/>
    <xf numFmtId="0" fontId="4" fillId="4" borderId="47" xfId="0" applyFont="1" applyFill="1" applyBorder="1"/>
    <xf numFmtId="0" fontId="4" fillId="2" borderId="52" xfId="0" applyFont="1" applyFill="1" applyBorder="1"/>
    <xf numFmtId="0" fontId="4" fillId="0" borderId="53" xfId="0" applyFont="1" applyBorder="1"/>
    <xf numFmtId="0" fontId="0" fillId="0" borderId="54" xfId="0" applyBorder="1"/>
    <xf numFmtId="0" fontId="8" fillId="0" borderId="63" xfId="0" applyFont="1" applyBorder="1"/>
    <xf numFmtId="0" fontId="8" fillId="0" borderId="14" xfId="0" applyFont="1" applyBorder="1"/>
    <xf numFmtId="0" fontId="4" fillId="0" borderId="14" xfId="0" applyFont="1" applyBorder="1"/>
    <xf numFmtId="0" fontId="4" fillId="0" borderId="15" xfId="0" applyFont="1" applyBorder="1"/>
    <xf numFmtId="0" fontId="4" fillId="2" borderId="59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0" fontId="4" fillId="2" borderId="6" xfId="0" applyFont="1" applyFill="1" applyBorder="1" applyAlignment="1" applyProtection="1">
      <alignment horizontal="left" vertical="top"/>
      <protection locked="0"/>
    </xf>
    <xf numFmtId="0" fontId="4" fillId="2" borderId="66" xfId="0" applyFont="1" applyFill="1" applyBorder="1" applyAlignment="1" applyProtection="1">
      <alignment horizontal="left" vertical="top"/>
      <protection locked="0"/>
    </xf>
    <xf numFmtId="0" fontId="4" fillId="2" borderId="2" xfId="0" applyFont="1" applyFill="1" applyBorder="1" applyAlignment="1" applyProtection="1">
      <alignment horizontal="left" vertical="top"/>
      <protection locked="0"/>
    </xf>
    <xf numFmtId="0" fontId="4" fillId="2" borderId="4" xfId="0" applyFont="1" applyFill="1" applyBorder="1" applyAlignment="1" applyProtection="1">
      <alignment horizontal="left" vertical="top"/>
      <protection locked="0"/>
    </xf>
    <xf numFmtId="0" fontId="2" fillId="3" borderId="69" xfId="0" applyFont="1" applyFill="1" applyBorder="1"/>
    <xf numFmtId="0" fontId="2" fillId="3" borderId="12" xfId="0" applyFont="1" applyFill="1" applyBorder="1"/>
    <xf numFmtId="0" fontId="4" fillId="0" borderId="12" xfId="0" applyFont="1" applyBorder="1"/>
    <xf numFmtId="0" fontId="4" fillId="0" borderId="62" xfId="0" applyFont="1" applyBorder="1"/>
    <xf numFmtId="0" fontId="4" fillId="2" borderId="69" xfId="0" applyFont="1" applyFill="1" applyBorder="1" applyAlignment="1" applyProtection="1">
      <alignment horizontal="left" vertical="top"/>
      <protection locked="0"/>
    </xf>
    <xf numFmtId="0" fontId="4" fillId="2" borderId="12" xfId="0" applyFont="1" applyFill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 applyProtection="1">
      <alignment horizontal="left" vertical="top"/>
      <protection locked="0"/>
    </xf>
    <xf numFmtId="0" fontId="2" fillId="4" borderId="71" xfId="0" applyFont="1" applyFill="1" applyBorder="1" applyAlignment="1">
      <alignment horizontal="right"/>
    </xf>
    <xf numFmtId="0" fontId="2" fillId="4" borderId="72" xfId="0" applyFont="1" applyFill="1" applyBorder="1" applyAlignment="1">
      <alignment horizontal="right"/>
    </xf>
    <xf numFmtId="0" fontId="4" fillId="0" borderId="0" xfId="0" applyFont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49" fontId="4" fillId="2" borderId="66" xfId="0" applyNumberFormat="1" applyFont="1" applyFill="1" applyBorder="1" applyAlignment="1" applyProtection="1">
      <alignment horizontal="left" vertical="top"/>
      <protection locked="0"/>
    </xf>
    <xf numFmtId="49" fontId="4" fillId="2" borderId="2" xfId="0" applyNumberFormat="1" applyFont="1" applyFill="1" applyBorder="1" applyAlignment="1" applyProtection="1">
      <alignment horizontal="left" vertical="top"/>
      <protection locked="0"/>
    </xf>
    <xf numFmtId="49" fontId="4" fillId="2" borderId="4" xfId="0" applyNumberFormat="1" applyFont="1" applyFill="1" applyBorder="1" applyAlignment="1" applyProtection="1">
      <alignment horizontal="left" vertical="top"/>
      <protection locked="0"/>
    </xf>
    <xf numFmtId="0" fontId="5" fillId="4" borderId="63" xfId="0" applyFont="1" applyFill="1" applyBorder="1" applyAlignment="1">
      <alignment horizontal="right"/>
    </xf>
    <xf numFmtId="0" fontId="5" fillId="4" borderId="14" xfId="0" applyFont="1" applyFill="1" applyBorder="1" applyAlignment="1">
      <alignment horizontal="right"/>
    </xf>
    <xf numFmtId="49" fontId="4" fillId="2" borderId="59" xfId="0" applyNumberFormat="1" applyFont="1" applyFill="1" applyBorder="1" applyAlignment="1" applyProtection="1">
      <alignment horizontal="left" vertical="top"/>
      <protection locked="0"/>
    </xf>
    <xf numFmtId="49" fontId="4" fillId="2" borderId="0" xfId="0" applyNumberFormat="1" applyFont="1" applyFill="1" applyAlignment="1" applyProtection="1">
      <alignment horizontal="left" vertical="top"/>
      <protection locked="0"/>
    </xf>
    <xf numFmtId="49" fontId="4" fillId="2" borderId="6" xfId="0" applyNumberFormat="1" applyFont="1" applyFill="1" applyBorder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49" fontId="2" fillId="2" borderId="3" xfId="0" applyNumberFormat="1" applyFont="1" applyFill="1" applyBorder="1" applyAlignment="1" applyProtection="1">
      <alignment horizontal="left"/>
      <protection locked="0"/>
    </xf>
    <xf numFmtId="49" fontId="2" fillId="2" borderId="60" xfId="0" applyNumberFormat="1" applyFont="1" applyFill="1" applyBorder="1" applyAlignment="1" applyProtection="1">
      <alignment horizontal="left"/>
      <protection locked="0"/>
    </xf>
    <xf numFmtId="49" fontId="2" fillId="2" borderId="5" xfId="0" applyNumberFormat="1" applyFont="1" applyFill="1" applyBorder="1" applyAlignment="1" applyProtection="1">
      <alignment horizontal="left"/>
      <protection locked="0"/>
    </xf>
    <xf numFmtId="49" fontId="2" fillId="2" borderId="61" xfId="0" applyNumberFormat="1" applyFont="1" applyFill="1" applyBorder="1" applyAlignment="1" applyProtection="1">
      <alignment horizontal="left"/>
      <protection locked="0"/>
    </xf>
    <xf numFmtId="0" fontId="2" fillId="3" borderId="56" xfId="0" applyFont="1" applyFill="1" applyBorder="1"/>
    <xf numFmtId="0" fontId="2" fillId="3" borderId="57" xfId="0" applyFont="1" applyFill="1" applyBorder="1"/>
    <xf numFmtId="0" fontId="8" fillId="0" borderId="15" xfId="0" applyFont="1" applyBorder="1"/>
    <xf numFmtId="0" fontId="2" fillId="4" borderId="3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/>
    </xf>
    <xf numFmtId="49" fontId="2" fillId="2" borderId="3" xfId="0" applyNumberFormat="1" applyFont="1" applyFill="1" applyBorder="1" applyProtection="1">
      <protection locked="0"/>
    </xf>
    <xf numFmtId="49" fontId="2" fillId="2" borderId="4" xfId="0" applyNumberFormat="1" applyFont="1" applyFill="1" applyBorder="1" applyProtection="1">
      <protection locked="0"/>
    </xf>
    <xf numFmtId="49" fontId="2" fillId="2" borderId="5" xfId="0" applyNumberFormat="1" applyFont="1" applyFill="1" applyBorder="1" applyProtection="1">
      <protection locked="0"/>
    </xf>
    <xf numFmtId="49" fontId="2" fillId="2" borderId="6" xfId="0" applyNumberFormat="1" applyFont="1" applyFill="1" applyBorder="1" applyProtection="1">
      <protection locked="0"/>
    </xf>
    <xf numFmtId="0" fontId="2" fillId="3" borderId="63" xfId="0" applyFont="1" applyFill="1" applyBorder="1"/>
    <xf numFmtId="0" fontId="2" fillId="3" borderId="14" xfId="0" applyFont="1" applyFill="1" applyBorder="1"/>
    <xf numFmtId="0" fontId="2" fillId="0" borderId="14" xfId="0" applyFont="1" applyBorder="1"/>
    <xf numFmtId="0" fontId="2" fillId="0" borderId="64" xfId="0" applyFont="1" applyBorder="1"/>
    <xf numFmtId="49" fontId="2" fillId="2" borderId="7" xfId="0" applyNumberFormat="1" applyFont="1" applyFill="1" applyBorder="1" applyAlignment="1" applyProtection="1">
      <alignment horizontal="left"/>
      <protection locked="0"/>
    </xf>
    <xf numFmtId="49" fontId="2" fillId="2" borderId="62" xfId="0" applyNumberFormat="1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2" fillId="4" borderId="41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2" fillId="0" borderId="21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63" xfId="0" applyFont="1" applyBorder="1"/>
    <xf numFmtId="0" fontId="4" fillId="0" borderId="64" xfId="0" applyFont="1" applyBorder="1"/>
    <xf numFmtId="0" fontId="4" fillId="4" borderId="2" xfId="0" applyFont="1" applyFill="1" applyBorder="1" applyAlignment="1">
      <alignment horizontal="right"/>
    </xf>
    <xf numFmtId="49" fontId="4" fillId="2" borderId="69" xfId="0" applyNumberFormat="1" applyFont="1" applyFill="1" applyBorder="1" applyAlignment="1" applyProtection="1">
      <alignment horizontal="left" vertical="top"/>
      <protection locked="0"/>
    </xf>
    <xf numFmtId="49" fontId="4" fillId="2" borderId="12" xfId="0" applyNumberFormat="1" applyFont="1" applyFill="1" applyBorder="1" applyAlignment="1" applyProtection="1">
      <alignment horizontal="left" vertical="top"/>
      <protection locked="0"/>
    </xf>
    <xf numFmtId="49" fontId="4" fillId="2" borderId="8" xfId="0" applyNumberFormat="1" applyFont="1" applyFill="1" applyBorder="1" applyAlignment="1" applyProtection="1">
      <alignment horizontal="left" vertical="top"/>
      <protection locked="0"/>
    </xf>
    <xf numFmtId="0" fontId="4" fillId="4" borderId="12" xfId="0" applyFont="1" applyFill="1" applyBorder="1" applyAlignment="1">
      <alignment horizontal="right"/>
    </xf>
    <xf numFmtId="0" fontId="4" fillId="4" borderId="8" xfId="0" applyFont="1" applyFill="1" applyBorder="1" applyAlignment="1">
      <alignment horizontal="right"/>
    </xf>
    <xf numFmtId="0" fontId="4" fillId="4" borderId="14" xfId="0" applyFont="1" applyFill="1" applyBorder="1" applyAlignment="1">
      <alignment horizontal="right"/>
    </xf>
    <xf numFmtId="0" fontId="4" fillId="4" borderId="15" xfId="0" applyFont="1" applyFill="1" applyBorder="1" applyAlignment="1">
      <alignment horizontal="right"/>
    </xf>
    <xf numFmtId="0" fontId="4" fillId="4" borderId="0" xfId="0" applyFont="1" applyFill="1" applyAlignment="1">
      <alignment horizontal="right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2" fillId="4" borderId="16" xfId="0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42" xfId="0" applyFont="1" applyFill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49" fontId="2" fillId="4" borderId="28" xfId="0" applyNumberFormat="1" applyFont="1" applyFill="1" applyBorder="1" applyAlignment="1" applyProtection="1">
      <alignment horizontal="center" vertical="center"/>
      <protection locked="0"/>
    </xf>
    <xf numFmtId="49" fontId="2" fillId="4" borderId="41" xfId="0" applyNumberFormat="1" applyFont="1" applyFill="1" applyBorder="1" applyAlignment="1" applyProtection="1">
      <alignment horizontal="center" vertical="center"/>
      <protection locked="0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165" fontId="2" fillId="4" borderId="30" xfId="0" applyNumberFormat="1" applyFont="1" applyFill="1" applyBorder="1" applyAlignment="1" applyProtection="1">
      <alignment horizontal="center" vertical="center"/>
      <protection locked="0"/>
    </xf>
    <xf numFmtId="165" fontId="2" fillId="4" borderId="44" xfId="0" applyNumberFormat="1" applyFont="1" applyFill="1" applyBorder="1" applyAlignment="1" applyProtection="1">
      <alignment horizontal="center" vertical="center"/>
      <protection locked="0"/>
    </xf>
    <xf numFmtId="165" fontId="2" fillId="0" borderId="31" xfId="0" applyNumberFormat="1" applyFont="1" applyBorder="1" applyAlignment="1" applyProtection="1">
      <alignment horizontal="center" vertical="center"/>
      <protection locked="0"/>
    </xf>
    <xf numFmtId="0" fontId="5" fillId="4" borderId="35" xfId="0" applyFont="1" applyFill="1" applyBorder="1" applyProtection="1">
      <protection locked="0"/>
    </xf>
    <xf numFmtId="0" fontId="5" fillId="0" borderId="18" xfId="0" applyFont="1" applyBorder="1" applyProtection="1">
      <protection locked="0"/>
    </xf>
    <xf numFmtId="0" fontId="5" fillId="4" borderId="24" xfId="0" applyFont="1" applyFill="1" applyBorder="1" applyProtection="1">
      <protection locked="0"/>
    </xf>
    <xf numFmtId="0" fontId="5" fillId="0" borderId="25" xfId="0" applyFont="1" applyBorder="1" applyProtection="1">
      <protection locked="0"/>
    </xf>
    <xf numFmtId="0" fontId="5" fillId="0" borderId="32" xfId="0" applyFont="1" applyBorder="1" applyProtection="1">
      <protection locked="0"/>
    </xf>
    <xf numFmtId="0" fontId="2" fillId="4" borderId="5" xfId="0" applyFont="1" applyFill="1" applyBorder="1" applyAlignment="1" applyProtection="1">
      <alignment horizontal="left"/>
      <protection locked="0"/>
    </xf>
    <xf numFmtId="0" fontId="2" fillId="0" borderId="42" xfId="0" applyFont="1" applyBorder="1" applyAlignment="1" applyProtection="1">
      <alignment horizontal="left"/>
      <protection locked="0"/>
    </xf>
    <xf numFmtId="0" fontId="2" fillId="0" borderId="33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4" borderId="41" xfId="0" applyFont="1" applyFill="1" applyBorder="1" applyAlignment="1" applyProtection="1">
      <alignment horizontal="center"/>
      <protection locked="0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5" fillId="4" borderId="17" xfId="0" applyFont="1" applyFill="1" applyBorder="1" applyProtection="1">
      <protection locked="0"/>
    </xf>
    <xf numFmtId="0" fontId="5" fillId="0" borderId="19" xfId="0" applyFont="1" applyBorder="1" applyProtection="1">
      <protection locked="0"/>
    </xf>
    <xf numFmtId="0" fontId="5" fillId="4" borderId="17" xfId="0" applyFont="1" applyFill="1" applyBorder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left"/>
      <protection locked="0"/>
    </xf>
    <xf numFmtId="0" fontId="5" fillId="0" borderId="23" xfId="0" applyFont="1" applyBorder="1" applyAlignment="1" applyProtection="1">
      <alignment horizontal="left"/>
      <protection locked="0"/>
    </xf>
    <xf numFmtId="0" fontId="2" fillId="4" borderId="43" xfId="0" applyFont="1" applyFill="1" applyBorder="1" applyAlignment="1" applyProtection="1">
      <alignment horizontal="left"/>
      <protection locked="0"/>
    </xf>
    <xf numFmtId="0" fontId="2" fillId="0" borderId="38" xfId="0" applyFont="1" applyBorder="1" applyAlignment="1" applyProtection="1">
      <alignment horizontal="left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6" xfId="0" applyFont="1" applyBorder="1" applyProtection="1">
      <protection locked="0"/>
    </xf>
    <xf numFmtId="0" fontId="2" fillId="0" borderId="39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6" fillId="3" borderId="13" xfId="0" applyFont="1" applyFill="1" applyBorder="1"/>
    <xf numFmtId="0" fontId="7" fillId="0" borderId="14" xfId="0" applyFont="1" applyBorder="1"/>
    <xf numFmtId="0" fontId="6" fillId="3" borderId="2" xfId="0" applyFont="1" applyFill="1" applyBorder="1"/>
    <xf numFmtId="0" fontId="7" fillId="0" borderId="2" xfId="0" applyFont="1" applyBorder="1"/>
    <xf numFmtId="0" fontId="7" fillId="0" borderId="4" xfId="0" applyFont="1" applyBorder="1"/>
    <xf numFmtId="0" fontId="2" fillId="0" borderId="12" xfId="0" applyFont="1" applyBorder="1"/>
    <xf numFmtId="0" fontId="7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SEM">
  <a:themeElements>
    <a:clrScheme name="EEM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8FCA46"/>
      </a:accent1>
      <a:accent2>
        <a:srgbClr val="26A7E1"/>
      </a:accent2>
      <a:accent3>
        <a:srgbClr val="E83C2C"/>
      </a:accent3>
      <a:accent4>
        <a:srgbClr val="5D717C"/>
      </a:accent4>
      <a:accent5>
        <a:srgbClr val="86155C"/>
      </a:accent5>
      <a:accent6>
        <a:srgbClr val="78AADD"/>
      </a:accent6>
      <a:hlink>
        <a:srgbClr val="0000FF"/>
      </a:hlink>
      <a:folHlink>
        <a:srgbClr val="800080"/>
      </a:folHlink>
    </a:clrScheme>
    <a:fontScheme name="ESEM">
      <a:majorFont>
        <a:latin typeface="Asap"/>
        <a:ea typeface=""/>
        <a:cs typeface=""/>
      </a:majorFont>
      <a:minorFont>
        <a:latin typeface="Asap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O127"/>
  <sheetViews>
    <sheetView tabSelected="1" topLeftCell="A12" zoomScale="85" zoomScaleNormal="85" workbookViewId="0">
      <selection activeCell="D42" sqref="D42:D44"/>
    </sheetView>
  </sheetViews>
  <sheetFormatPr defaultColWidth="9.140625" defaultRowHeight="14.25" x14ac:dyDescent="0.2"/>
  <cols>
    <col min="1" max="1" width="3.42578125" style="3" customWidth="1"/>
    <col min="2" max="3" width="21.28515625" style="3" customWidth="1"/>
    <col min="4" max="4" width="15.5703125" style="3" customWidth="1"/>
    <col min="5" max="5" width="14" style="3" customWidth="1"/>
    <col min="6" max="7" width="12.7109375" style="3" customWidth="1"/>
    <col min="8" max="8" width="15.7109375" style="3" customWidth="1"/>
    <col min="9" max="9" width="9.140625" style="3"/>
    <col min="10" max="10" width="23.28515625" style="3" bestFit="1" customWidth="1"/>
    <col min="11" max="11" width="13.140625" style="3" bestFit="1" customWidth="1"/>
    <col min="12" max="12" width="8.85546875" style="3" bestFit="1" customWidth="1"/>
    <col min="13" max="13" width="9.140625" style="3"/>
    <col min="14" max="14" width="3.5703125" style="3" customWidth="1"/>
    <col min="15" max="15" width="79.140625" style="3" customWidth="1"/>
    <col min="16" max="16384" width="9.140625" style="3"/>
  </cols>
  <sheetData>
    <row r="1" spans="2:15" ht="5.25" customHeight="1" thickBot="1" x14ac:dyDescent="0.25"/>
    <row r="2" spans="2:15" ht="15" customHeight="1" x14ac:dyDescent="0.25">
      <c r="B2" s="130" t="s">
        <v>0</v>
      </c>
      <c r="C2" s="131"/>
      <c r="D2" s="131"/>
      <c r="E2" s="131"/>
      <c r="F2" s="55"/>
      <c r="G2" s="55"/>
      <c r="H2" s="56" t="s">
        <v>63</v>
      </c>
      <c r="J2" s="73">
        <v>2023</v>
      </c>
      <c r="K2" s="74"/>
      <c r="L2" s="74"/>
      <c r="M2" s="75"/>
      <c r="O2" s="5" t="s">
        <v>45</v>
      </c>
    </row>
    <row r="3" spans="2:15" ht="15" customHeight="1" x14ac:dyDescent="0.25">
      <c r="B3" s="57" t="s">
        <v>2</v>
      </c>
      <c r="C3" s="137" t="s">
        <v>90</v>
      </c>
      <c r="D3" s="138"/>
      <c r="E3" s="133" t="s">
        <v>61</v>
      </c>
      <c r="F3" s="134"/>
      <c r="G3" s="126" t="s">
        <v>81</v>
      </c>
      <c r="H3" s="127"/>
      <c r="J3" s="76"/>
      <c r="K3" s="77"/>
      <c r="L3" s="77"/>
      <c r="M3" s="78"/>
      <c r="O3" s="6" t="s">
        <v>36</v>
      </c>
    </row>
    <row r="4" spans="2:15" ht="15" x14ac:dyDescent="0.25">
      <c r="B4" s="57" t="s">
        <v>1</v>
      </c>
      <c r="C4" s="139" t="s">
        <v>78</v>
      </c>
      <c r="D4" s="140"/>
      <c r="E4" s="135" t="s">
        <v>3</v>
      </c>
      <c r="F4" s="136"/>
      <c r="G4" s="128" t="s">
        <v>79</v>
      </c>
      <c r="H4" s="129"/>
      <c r="J4" s="50" t="s">
        <v>33</v>
      </c>
      <c r="K4" s="45" t="s">
        <v>16</v>
      </c>
      <c r="L4" s="47"/>
      <c r="M4" s="16">
        <v>5400</v>
      </c>
      <c r="O4" s="6" t="s">
        <v>66</v>
      </c>
    </row>
    <row r="5" spans="2:15" ht="15" x14ac:dyDescent="0.25">
      <c r="B5" s="57" t="s">
        <v>62</v>
      </c>
      <c r="C5" s="139" t="s">
        <v>85</v>
      </c>
      <c r="D5" s="140"/>
      <c r="E5" s="135" t="s">
        <v>64</v>
      </c>
      <c r="F5" s="136"/>
      <c r="G5" s="128" t="s">
        <v>82</v>
      </c>
      <c r="H5" s="129"/>
      <c r="J5" s="51" t="s">
        <v>33</v>
      </c>
      <c r="K5" s="46" t="s">
        <v>17</v>
      </c>
      <c r="L5" s="48"/>
      <c r="M5" s="52">
        <v>7900</v>
      </c>
      <c r="O5" s="6" t="s">
        <v>37</v>
      </c>
    </row>
    <row r="6" spans="2:15" ht="15" x14ac:dyDescent="0.25">
      <c r="B6" s="57" t="s">
        <v>54</v>
      </c>
      <c r="C6" s="139" t="s">
        <v>86</v>
      </c>
      <c r="D6" s="140"/>
      <c r="E6" s="135" t="s">
        <v>50</v>
      </c>
      <c r="F6" s="136"/>
      <c r="G6" s="128" t="s">
        <v>80</v>
      </c>
      <c r="H6" s="129"/>
      <c r="J6" s="50" t="s">
        <v>33</v>
      </c>
      <c r="K6" s="45" t="s">
        <v>49</v>
      </c>
      <c r="L6" s="47"/>
      <c r="M6" s="16">
        <v>8700</v>
      </c>
      <c r="O6" s="6" t="s">
        <v>38</v>
      </c>
    </row>
    <row r="7" spans="2:15" ht="15" x14ac:dyDescent="0.25">
      <c r="B7" s="57" t="s">
        <v>53</v>
      </c>
      <c r="C7" s="139" t="s">
        <v>89</v>
      </c>
      <c r="D7" s="140"/>
      <c r="E7" s="135" t="s">
        <v>51</v>
      </c>
      <c r="F7" s="136"/>
      <c r="G7" s="145" t="s">
        <v>59</v>
      </c>
      <c r="H7" s="146"/>
      <c r="J7" s="51" t="s">
        <v>33</v>
      </c>
      <c r="K7" s="46" t="s">
        <v>18</v>
      </c>
      <c r="L7" s="46"/>
      <c r="M7" s="52">
        <v>10600</v>
      </c>
      <c r="O7" s="6" t="s">
        <v>39</v>
      </c>
    </row>
    <row r="8" spans="2:15" ht="15" x14ac:dyDescent="0.25">
      <c r="B8" s="141" t="s">
        <v>4</v>
      </c>
      <c r="C8" s="142"/>
      <c r="D8" s="143"/>
      <c r="E8" s="143"/>
      <c r="F8" s="143"/>
      <c r="G8" s="143"/>
      <c r="H8" s="144"/>
      <c r="J8" s="50" t="s">
        <v>70</v>
      </c>
      <c r="K8" s="18"/>
      <c r="L8" s="47"/>
      <c r="M8" s="16">
        <v>600</v>
      </c>
      <c r="O8" s="6" t="s">
        <v>40</v>
      </c>
    </row>
    <row r="9" spans="2:15" ht="15" x14ac:dyDescent="0.25">
      <c r="B9" s="95" t="s">
        <v>5</v>
      </c>
      <c r="C9" s="96"/>
      <c r="D9" s="96"/>
      <c r="E9" s="132"/>
      <c r="F9" s="7" t="s">
        <v>21</v>
      </c>
      <c r="G9" s="7" t="s">
        <v>22</v>
      </c>
      <c r="H9" s="58" t="s">
        <v>6</v>
      </c>
      <c r="J9" s="51" t="s">
        <v>71</v>
      </c>
      <c r="K9" s="46"/>
      <c r="L9" s="46"/>
      <c r="M9" s="52">
        <v>600</v>
      </c>
      <c r="O9" s="6" t="s">
        <v>41</v>
      </c>
    </row>
    <row r="10" spans="2:15" ht="15" x14ac:dyDescent="0.25">
      <c r="B10" s="102" t="s">
        <v>83</v>
      </c>
      <c r="C10" s="103"/>
      <c r="D10" s="103"/>
      <c r="E10" s="104"/>
      <c r="F10" s="8">
        <v>652</v>
      </c>
      <c r="G10" s="8">
        <v>2</v>
      </c>
      <c r="H10" s="59">
        <f>F10*grunddata!$C$15</f>
        <v>7172</v>
      </c>
      <c r="J10" s="50" t="s">
        <v>72</v>
      </c>
      <c r="K10" s="18"/>
      <c r="L10" s="47"/>
      <c r="M10" s="16">
        <v>600</v>
      </c>
      <c r="O10" s="6" t="s">
        <v>42</v>
      </c>
    </row>
    <row r="11" spans="2:15" ht="15" x14ac:dyDescent="0.25">
      <c r="B11" s="99"/>
      <c r="C11" s="100"/>
      <c r="D11" s="100"/>
      <c r="E11" s="101"/>
      <c r="F11" s="8"/>
      <c r="G11" s="8"/>
      <c r="H11" s="60">
        <f>F11*grunddata!$C$15</f>
        <v>0</v>
      </c>
      <c r="J11" s="51"/>
      <c r="K11" s="44"/>
      <c r="L11" s="44"/>
      <c r="M11" s="52"/>
      <c r="O11" s="6" t="s">
        <v>43</v>
      </c>
    </row>
    <row r="12" spans="2:15" ht="15" x14ac:dyDescent="0.25">
      <c r="B12" s="99"/>
      <c r="C12" s="114"/>
      <c r="D12" s="114"/>
      <c r="E12" s="115"/>
      <c r="F12" s="8"/>
      <c r="G12" s="8"/>
      <c r="H12" s="60">
        <f>F12*grunddata!$C$15</f>
        <v>0</v>
      </c>
      <c r="J12" s="50" t="s">
        <v>73</v>
      </c>
      <c r="K12" s="45" t="s">
        <v>35</v>
      </c>
      <c r="L12" s="47"/>
      <c r="M12" s="16">
        <v>17</v>
      </c>
      <c r="O12" s="9" t="s">
        <v>44</v>
      </c>
    </row>
    <row r="13" spans="2:15" ht="15" x14ac:dyDescent="0.25">
      <c r="B13" s="99"/>
      <c r="C13" s="114"/>
      <c r="D13" s="114"/>
      <c r="E13" s="115"/>
      <c r="F13" s="8"/>
      <c r="G13" s="8"/>
      <c r="H13" s="60">
        <f>F13*grunddata!$C$15</f>
        <v>0</v>
      </c>
      <c r="J13" s="51" t="s">
        <v>74</v>
      </c>
      <c r="K13" s="44"/>
      <c r="L13" s="44"/>
      <c r="M13" s="52">
        <v>11</v>
      </c>
    </row>
    <row r="14" spans="2:15" ht="15" x14ac:dyDescent="0.25">
      <c r="B14" s="109"/>
      <c r="C14" s="110"/>
      <c r="D14" s="110"/>
      <c r="E14" s="111"/>
      <c r="F14" s="10"/>
      <c r="G14" s="10"/>
      <c r="H14" s="61">
        <f>F14*grunddata!$C$15</f>
        <v>0</v>
      </c>
      <c r="J14" s="50"/>
      <c r="K14" s="18"/>
      <c r="L14" s="49"/>
      <c r="M14" s="53"/>
      <c r="O14" s="4"/>
    </row>
    <row r="15" spans="2:15" ht="15" x14ac:dyDescent="0.25">
      <c r="B15" s="62" t="s">
        <v>12</v>
      </c>
      <c r="C15" s="11"/>
      <c r="D15" s="11"/>
      <c r="E15" s="11"/>
      <c r="F15" s="11">
        <f>SUM(F10:F14)</f>
        <v>652</v>
      </c>
      <c r="G15" s="11"/>
      <c r="H15" s="63">
        <f>SUM(H10:H14)</f>
        <v>7172</v>
      </c>
      <c r="J15" s="51" t="s">
        <v>75</v>
      </c>
      <c r="K15" s="44"/>
      <c r="L15" s="44"/>
      <c r="M15" s="52">
        <v>3500</v>
      </c>
      <c r="O15" s="4"/>
    </row>
    <row r="16" spans="2:15" ht="15" x14ac:dyDescent="0.25">
      <c r="B16" s="105" t="s">
        <v>7</v>
      </c>
      <c r="C16" s="106"/>
      <c r="D16" s="107"/>
      <c r="E16" s="107"/>
      <c r="F16" s="107"/>
      <c r="G16" s="107"/>
      <c r="H16" s="108"/>
      <c r="J16" s="50"/>
      <c r="K16" s="45"/>
      <c r="L16" s="47"/>
      <c r="M16" s="16"/>
      <c r="O16" s="4"/>
    </row>
    <row r="17" spans="2:15" ht="15" x14ac:dyDescent="0.25">
      <c r="B17" s="95" t="s">
        <v>5</v>
      </c>
      <c r="C17" s="96"/>
      <c r="D17" s="97"/>
      <c r="E17" s="98"/>
      <c r="F17" s="12" t="s">
        <v>24</v>
      </c>
      <c r="G17" s="7" t="s">
        <v>23</v>
      </c>
      <c r="H17" s="64" t="s">
        <v>6</v>
      </c>
      <c r="J17" s="51" t="s">
        <v>34</v>
      </c>
      <c r="K17" s="46"/>
      <c r="L17" s="46"/>
      <c r="M17" s="52">
        <v>1575</v>
      </c>
      <c r="O17" s="4"/>
    </row>
    <row r="18" spans="2:15" ht="15" x14ac:dyDescent="0.25">
      <c r="B18" s="102" t="s">
        <v>84</v>
      </c>
      <c r="C18" s="147"/>
      <c r="D18" s="147"/>
      <c r="E18" s="148"/>
      <c r="F18" s="13" t="s">
        <v>48</v>
      </c>
      <c r="G18" s="71"/>
      <c r="H18" s="59">
        <f>IF(F18="5x5",G18*grunddata!$C$4,IF(F18="6x6",G18*grunddata!$C$5,IF(F18="5x9",G18*grunddata!$C$6,IF(F18="10X10",G18*grunddata!$C$7,0))))</f>
        <v>0</v>
      </c>
      <c r="J18" s="54"/>
      <c r="K18" s="54"/>
      <c r="L18" s="54"/>
      <c r="M18" s="54"/>
      <c r="O18" s="4"/>
    </row>
    <row r="19" spans="2:15" ht="15" x14ac:dyDescent="0.25">
      <c r="B19" s="99"/>
      <c r="C19" s="114"/>
      <c r="D19" s="114"/>
      <c r="E19" s="115"/>
      <c r="F19" s="14" t="s">
        <v>48</v>
      </c>
      <c r="G19" s="71"/>
      <c r="H19" s="60">
        <f>IF(F19="5x5",G19*grunddata!$C$4,IF(F19="6x6",G19*grunddata!$C$5,IF(F19="5x9",G19*grunddata!$C$6,IF(F19="10X10",G19*grunddata!$C$7,0))))</f>
        <v>0</v>
      </c>
      <c r="J19" s="85" t="s">
        <v>65</v>
      </c>
      <c r="K19" s="86"/>
      <c r="L19" s="86"/>
      <c r="M19" s="84"/>
      <c r="O19" s="4"/>
    </row>
    <row r="20" spans="2:15" ht="15" x14ac:dyDescent="0.25">
      <c r="B20" s="99"/>
      <c r="C20" s="114"/>
      <c r="D20" s="114"/>
      <c r="E20" s="115"/>
      <c r="F20" s="14" t="s">
        <v>48</v>
      </c>
      <c r="G20" s="71"/>
      <c r="H20" s="60">
        <f>IF(F20="5x5",G20*grunddata!$C$4,IF(F20="6x6",G20*grunddata!$C$5,IF(F20="5x9",G20*grunddata!$C$6,IF(F20="10X10",G20*grunddata!$C$7,0))))</f>
        <v>0</v>
      </c>
      <c r="J20" s="82" t="s">
        <v>69</v>
      </c>
      <c r="K20" s="83"/>
      <c r="L20" s="83"/>
      <c r="M20" s="84"/>
    </row>
    <row r="21" spans="2:15" ht="15" x14ac:dyDescent="0.25">
      <c r="B21" s="109" t="s">
        <v>19</v>
      </c>
      <c r="C21" s="124"/>
      <c r="D21" s="124"/>
      <c r="E21" s="125"/>
      <c r="F21" s="15" t="s">
        <v>48</v>
      </c>
      <c r="G21" s="72"/>
      <c r="H21" s="61">
        <f>IF(F21="5x5",G21*grunddata!$C$4,IF(F21="6x6",G21*grunddata!$C$5,IF(F21="5x9",G21*grunddata!$C$6,IF(F21="10X10",G21*grunddata!$C$7,0))))</f>
        <v>0</v>
      </c>
      <c r="J21" s="87" t="s">
        <v>76</v>
      </c>
      <c r="K21" s="88"/>
      <c r="L21" s="88"/>
      <c r="M21" s="89"/>
    </row>
    <row r="22" spans="2:15" ht="15" x14ac:dyDescent="0.25">
      <c r="B22" s="119" t="s">
        <v>12</v>
      </c>
      <c r="C22" s="120"/>
      <c r="D22" s="120"/>
      <c r="E22" s="120"/>
      <c r="F22" s="120"/>
      <c r="G22" s="120"/>
      <c r="H22" s="63">
        <f>SUM(H18:H21)</f>
        <v>0</v>
      </c>
      <c r="J22" s="90" t="s">
        <v>68</v>
      </c>
      <c r="K22" s="91"/>
      <c r="L22" s="91"/>
      <c r="M22" s="89"/>
      <c r="N22"/>
      <c r="O22" s="4"/>
    </row>
    <row r="23" spans="2:15" ht="15" x14ac:dyDescent="0.25">
      <c r="B23" s="141" t="s">
        <v>8</v>
      </c>
      <c r="C23" s="142"/>
      <c r="D23" s="97"/>
      <c r="E23" s="97"/>
      <c r="F23" s="97"/>
      <c r="G23" s="97"/>
      <c r="H23" s="158"/>
      <c r="J23" s="92"/>
      <c r="K23" s="93"/>
      <c r="L23" s="93"/>
      <c r="M23" s="94"/>
      <c r="N23"/>
      <c r="O23" s="4"/>
    </row>
    <row r="24" spans="2:15" ht="15" x14ac:dyDescent="0.25">
      <c r="B24" s="157" t="s">
        <v>5</v>
      </c>
      <c r="C24" s="97"/>
      <c r="D24" s="97"/>
      <c r="E24" s="97"/>
      <c r="F24" s="97"/>
      <c r="G24" s="98"/>
      <c r="H24" s="58" t="s">
        <v>6</v>
      </c>
    </row>
    <row r="25" spans="2:15" ht="15" x14ac:dyDescent="0.25">
      <c r="B25" s="116" t="s">
        <v>88</v>
      </c>
      <c r="C25" s="117"/>
      <c r="D25" s="117"/>
      <c r="E25" s="117"/>
      <c r="F25" s="117"/>
      <c r="G25" s="118"/>
      <c r="H25" s="65">
        <v>600</v>
      </c>
    </row>
    <row r="26" spans="2:15" ht="15" x14ac:dyDescent="0.25">
      <c r="B26" s="121" t="s">
        <v>91</v>
      </c>
      <c r="C26" s="122"/>
      <c r="D26" s="122"/>
      <c r="E26" s="122"/>
      <c r="F26" s="122"/>
      <c r="G26" s="123"/>
      <c r="H26" s="65">
        <v>7800</v>
      </c>
    </row>
    <row r="27" spans="2:15" ht="15" x14ac:dyDescent="0.25">
      <c r="B27" s="121"/>
      <c r="C27" s="122"/>
      <c r="D27" s="122"/>
      <c r="E27" s="122"/>
      <c r="F27" s="122"/>
      <c r="G27" s="123"/>
      <c r="H27" s="65"/>
    </row>
    <row r="28" spans="2:15" ht="15" x14ac:dyDescent="0.25">
      <c r="B28" s="160"/>
      <c r="C28" s="161"/>
      <c r="D28" s="161"/>
      <c r="E28" s="161"/>
      <c r="F28" s="161"/>
      <c r="G28" s="162"/>
      <c r="H28" s="65">
        <v>0</v>
      </c>
    </row>
    <row r="29" spans="2:15" ht="15" x14ac:dyDescent="0.25">
      <c r="B29" s="119" t="s">
        <v>12</v>
      </c>
      <c r="C29" s="120"/>
      <c r="D29" s="120"/>
      <c r="E29" s="120"/>
      <c r="F29" s="120"/>
      <c r="G29" s="120"/>
      <c r="H29" s="66">
        <f>SUM(H25:H28)</f>
        <v>8400</v>
      </c>
    </row>
    <row r="30" spans="2:15" ht="15" x14ac:dyDescent="0.25">
      <c r="B30" s="141" t="s">
        <v>9</v>
      </c>
      <c r="C30" s="142"/>
      <c r="D30" s="97"/>
      <c r="E30" s="97"/>
      <c r="F30" s="97"/>
      <c r="G30" s="97"/>
      <c r="H30" s="158"/>
    </row>
    <row r="31" spans="2:15" ht="15" x14ac:dyDescent="0.25">
      <c r="B31" s="67"/>
      <c r="C31" s="17"/>
      <c r="D31" s="17"/>
      <c r="E31" s="159" t="s">
        <v>10</v>
      </c>
      <c r="F31" s="159"/>
      <c r="G31" s="134"/>
      <c r="H31" s="60">
        <f>(H15+H22)*0.25</f>
        <v>1793</v>
      </c>
    </row>
    <row r="32" spans="2:15" ht="15" x14ac:dyDescent="0.25">
      <c r="B32" s="67"/>
      <c r="C32" s="17"/>
      <c r="D32" s="17"/>
      <c r="E32" s="167" t="s">
        <v>11</v>
      </c>
      <c r="F32" s="167"/>
      <c r="G32" s="136"/>
      <c r="H32" s="60">
        <f>(H15+H22)*0.15</f>
        <v>1075.8</v>
      </c>
    </row>
    <row r="33" spans="2:8" ht="15" x14ac:dyDescent="0.25">
      <c r="B33" s="67"/>
      <c r="C33" s="17"/>
      <c r="D33" s="17"/>
      <c r="E33" s="163" t="s">
        <v>13</v>
      </c>
      <c r="F33" s="163"/>
      <c r="G33" s="164"/>
      <c r="H33" s="60">
        <f>IF(H34&gt;0,500,0)</f>
        <v>500</v>
      </c>
    </row>
    <row r="34" spans="2:8" ht="15" x14ac:dyDescent="0.25">
      <c r="B34" s="68"/>
      <c r="C34" s="18"/>
      <c r="D34" s="18"/>
      <c r="E34" s="165" t="s">
        <v>20</v>
      </c>
      <c r="F34" s="165"/>
      <c r="G34" s="166"/>
      <c r="H34" s="69">
        <f>IF(F15&lt;92,IF(H15&gt;0,grunddata!C11*0.03003,IF(H22&gt;0,grunddata!C11*0.03,IF(H29&gt;0,grunddata!C11*0.03,0))),grunddata!C11*0.05)</f>
        <v>2625</v>
      </c>
    </row>
    <row r="35" spans="2:8" ht="15.75" thickBot="1" x14ac:dyDescent="0.3">
      <c r="B35" s="112" t="s">
        <v>14</v>
      </c>
      <c r="C35" s="113"/>
      <c r="D35" s="113"/>
      <c r="E35" s="113"/>
      <c r="F35" s="113"/>
      <c r="G35" s="113"/>
      <c r="H35" s="70">
        <f>IF((H15+H22+H29+H31+H32+H33)&gt;H34,H15+H22+H29+H31+H32+H33,H34)</f>
        <v>18940.8</v>
      </c>
    </row>
    <row r="36" spans="2:8" x14ac:dyDescent="0.2">
      <c r="B36" s="79" t="s">
        <v>52</v>
      </c>
      <c r="C36" s="80"/>
      <c r="D36" s="80"/>
      <c r="E36" s="80"/>
      <c r="F36" s="80"/>
      <c r="G36" s="80"/>
      <c r="H36" s="80"/>
    </row>
    <row r="37" spans="2:8" x14ac:dyDescent="0.2">
      <c r="B37" s="81"/>
      <c r="C37" s="80"/>
      <c r="D37" s="80"/>
      <c r="E37" s="80"/>
      <c r="F37" s="80"/>
      <c r="G37" s="80"/>
      <c r="H37" s="80"/>
    </row>
    <row r="38" spans="2:8" x14ac:dyDescent="0.2">
      <c r="B38" s="81"/>
      <c r="C38" s="80"/>
      <c r="D38" s="80"/>
      <c r="E38" s="80"/>
      <c r="F38" s="80"/>
      <c r="G38" s="80"/>
      <c r="H38" s="80"/>
    </row>
    <row r="39" spans="2:8" x14ac:dyDescent="0.2">
      <c r="B39" s="42"/>
      <c r="C39" s="43"/>
      <c r="D39" s="43"/>
      <c r="E39" s="43"/>
      <c r="F39" s="43"/>
      <c r="G39" s="43"/>
      <c r="H39" s="43"/>
    </row>
    <row r="40" spans="2:8" x14ac:dyDescent="0.2">
      <c r="B40" s="155" t="s">
        <v>67</v>
      </c>
      <c r="C40" s="156"/>
      <c r="D40" s="156"/>
      <c r="E40" s="156"/>
      <c r="F40" s="156"/>
      <c r="G40" s="156"/>
      <c r="H40" s="41"/>
    </row>
    <row r="41" spans="2:8" ht="15" thickBot="1" x14ac:dyDescent="0.25">
      <c r="B41" s="207" t="s">
        <v>15</v>
      </c>
      <c r="C41" s="208"/>
      <c r="D41" s="21" t="s">
        <v>25</v>
      </c>
      <c r="E41" s="21" t="s">
        <v>6</v>
      </c>
      <c r="F41" s="209" t="s">
        <v>27</v>
      </c>
      <c r="G41" s="210"/>
      <c r="H41" s="211"/>
    </row>
    <row r="42" spans="2:8" ht="15" x14ac:dyDescent="0.25">
      <c r="B42" s="168" t="s">
        <v>87</v>
      </c>
      <c r="C42" s="169"/>
      <c r="D42" s="174" t="s">
        <v>77</v>
      </c>
      <c r="E42" s="177">
        <v>18941</v>
      </c>
      <c r="F42" s="22" t="s">
        <v>28</v>
      </c>
      <c r="G42" s="23"/>
      <c r="H42" s="24"/>
    </row>
    <row r="43" spans="2:8" ht="12.75" customHeight="1" x14ac:dyDescent="0.25">
      <c r="B43" s="170"/>
      <c r="C43" s="171"/>
      <c r="D43" s="175"/>
      <c r="E43" s="178"/>
      <c r="F43" s="25"/>
      <c r="G43" s="26"/>
      <c r="H43" s="27"/>
    </row>
    <row r="44" spans="2:8" ht="13.5" customHeight="1" thickBot="1" x14ac:dyDescent="0.3">
      <c r="B44" s="172"/>
      <c r="C44" s="173"/>
      <c r="D44" s="176"/>
      <c r="E44" s="179"/>
      <c r="F44" s="28"/>
      <c r="G44" s="29"/>
      <c r="H44" s="30"/>
    </row>
    <row r="45" spans="2:8" ht="12.75" customHeight="1" x14ac:dyDescent="0.25">
      <c r="B45" s="180" t="s">
        <v>47</v>
      </c>
      <c r="C45" s="181"/>
      <c r="D45" s="31" t="s">
        <v>26</v>
      </c>
      <c r="E45" s="32"/>
      <c r="F45" s="182" t="s">
        <v>32</v>
      </c>
      <c r="G45" s="183"/>
      <c r="H45" s="184"/>
    </row>
    <row r="46" spans="2:8" ht="12.75" customHeight="1" x14ac:dyDescent="0.2">
      <c r="B46" s="185"/>
      <c r="C46" s="186"/>
      <c r="D46" s="189"/>
      <c r="E46" s="190"/>
      <c r="F46" s="149"/>
      <c r="G46" s="150"/>
      <c r="H46" s="151"/>
    </row>
    <row r="47" spans="2:8" ht="12.75" customHeight="1" x14ac:dyDescent="0.2">
      <c r="B47" s="187"/>
      <c r="C47" s="188"/>
      <c r="D47" s="191"/>
      <c r="E47" s="192"/>
      <c r="F47" s="152"/>
      <c r="G47" s="153"/>
      <c r="H47" s="154"/>
    </row>
    <row r="48" spans="2:8" ht="15" x14ac:dyDescent="0.25">
      <c r="B48" s="33" t="s">
        <v>29</v>
      </c>
      <c r="C48" s="193" t="s">
        <v>30</v>
      </c>
      <c r="D48" s="194"/>
      <c r="E48" s="195" t="s">
        <v>31</v>
      </c>
      <c r="F48" s="196"/>
      <c r="G48" s="196"/>
      <c r="H48" s="197"/>
    </row>
    <row r="49" spans="2:8" x14ac:dyDescent="0.2">
      <c r="B49" s="198"/>
      <c r="C49" s="189"/>
      <c r="D49" s="190"/>
      <c r="E49" s="149"/>
      <c r="F49" s="202"/>
      <c r="G49" s="202"/>
      <c r="H49" s="203"/>
    </row>
    <row r="50" spans="2:8" x14ac:dyDescent="0.2">
      <c r="B50" s="199"/>
      <c r="C50" s="200"/>
      <c r="D50" s="201"/>
      <c r="E50" s="204"/>
      <c r="F50" s="205"/>
      <c r="G50" s="205"/>
      <c r="H50" s="206"/>
    </row>
    <row r="51" spans="2:8" ht="15" thickBot="1" x14ac:dyDescent="0.25">
      <c r="B51" s="207" t="s">
        <v>15</v>
      </c>
      <c r="C51" s="208"/>
      <c r="D51" s="21" t="s">
        <v>25</v>
      </c>
      <c r="E51" s="21" t="s">
        <v>6</v>
      </c>
      <c r="F51" s="209" t="s">
        <v>27</v>
      </c>
      <c r="G51" s="210"/>
      <c r="H51" s="211"/>
    </row>
    <row r="52" spans="2:8" ht="12.75" customHeight="1" x14ac:dyDescent="0.25">
      <c r="B52" s="168"/>
      <c r="C52" s="169"/>
      <c r="D52" s="174"/>
      <c r="E52" s="177"/>
      <c r="F52" s="22" t="s">
        <v>28</v>
      </c>
      <c r="G52" s="23"/>
      <c r="H52" s="24"/>
    </row>
    <row r="53" spans="2:8" ht="12.75" customHeight="1" x14ac:dyDescent="0.25">
      <c r="B53" s="170"/>
      <c r="C53" s="171"/>
      <c r="D53" s="175"/>
      <c r="E53" s="178"/>
      <c r="F53" s="25"/>
      <c r="G53" s="26"/>
      <c r="H53" s="27"/>
    </row>
    <row r="54" spans="2:8" ht="13.5" customHeight="1" thickBot="1" x14ac:dyDescent="0.3">
      <c r="B54" s="172"/>
      <c r="C54" s="173"/>
      <c r="D54" s="176"/>
      <c r="E54" s="179"/>
      <c r="F54" s="28"/>
      <c r="G54" s="29"/>
      <c r="H54" s="30"/>
    </row>
    <row r="55" spans="2:8" ht="15" x14ac:dyDescent="0.25">
      <c r="B55" s="180" t="s">
        <v>47</v>
      </c>
      <c r="C55" s="181"/>
      <c r="D55" s="31" t="s">
        <v>26</v>
      </c>
      <c r="E55" s="32"/>
      <c r="F55" s="182" t="s">
        <v>32</v>
      </c>
      <c r="G55" s="183"/>
      <c r="H55" s="184"/>
    </row>
    <row r="56" spans="2:8" ht="12.75" customHeight="1" x14ac:dyDescent="0.2">
      <c r="B56" s="185"/>
      <c r="C56" s="186"/>
      <c r="D56" s="189"/>
      <c r="E56" s="190"/>
      <c r="F56" s="149"/>
      <c r="G56" s="150"/>
      <c r="H56" s="151"/>
    </row>
    <row r="57" spans="2:8" ht="12.75" customHeight="1" x14ac:dyDescent="0.2">
      <c r="B57" s="187"/>
      <c r="C57" s="188"/>
      <c r="D57" s="191"/>
      <c r="E57" s="192"/>
      <c r="F57" s="152"/>
      <c r="G57" s="153"/>
      <c r="H57" s="154"/>
    </row>
    <row r="58" spans="2:8" ht="15" x14ac:dyDescent="0.25">
      <c r="B58" s="33" t="s">
        <v>29</v>
      </c>
      <c r="C58" s="193" t="s">
        <v>30</v>
      </c>
      <c r="D58" s="194"/>
      <c r="E58" s="195" t="s">
        <v>31</v>
      </c>
      <c r="F58" s="196"/>
      <c r="G58" s="196"/>
      <c r="H58" s="197"/>
    </row>
    <row r="59" spans="2:8" ht="12.75" customHeight="1" x14ac:dyDescent="0.2">
      <c r="B59" s="198"/>
      <c r="C59" s="189"/>
      <c r="D59" s="190"/>
      <c r="E59" s="149"/>
      <c r="F59" s="202"/>
      <c r="G59" s="202"/>
      <c r="H59" s="203"/>
    </row>
    <row r="60" spans="2:8" ht="12.75" customHeight="1" x14ac:dyDescent="0.2">
      <c r="B60" s="199"/>
      <c r="C60" s="200"/>
      <c r="D60" s="201"/>
      <c r="E60" s="204"/>
      <c r="F60" s="205"/>
      <c r="G60" s="205"/>
      <c r="H60" s="206"/>
    </row>
    <row r="61" spans="2:8" ht="12.75" customHeight="1" x14ac:dyDescent="0.25">
      <c r="B61" s="34"/>
      <c r="C61" s="35"/>
      <c r="D61" s="35"/>
      <c r="E61" s="36"/>
      <c r="F61" s="36"/>
      <c r="G61" s="36"/>
      <c r="H61" s="36"/>
    </row>
    <row r="62" spans="2:8" x14ac:dyDescent="0.2">
      <c r="B62" s="19"/>
      <c r="C62" s="20"/>
      <c r="D62" s="20"/>
      <c r="E62" s="20"/>
      <c r="F62" s="20"/>
      <c r="G62" s="20"/>
    </row>
    <row r="63" spans="2:8" ht="15" thickBot="1" x14ac:dyDescent="0.25">
      <c r="B63" s="207" t="s">
        <v>15</v>
      </c>
      <c r="C63" s="208"/>
      <c r="D63" s="21" t="s">
        <v>25</v>
      </c>
      <c r="E63" s="21" t="s">
        <v>6</v>
      </c>
      <c r="F63" s="209" t="s">
        <v>27</v>
      </c>
      <c r="G63" s="210"/>
      <c r="H63" s="211"/>
    </row>
    <row r="64" spans="2:8" ht="12.75" customHeight="1" x14ac:dyDescent="0.25">
      <c r="B64" s="168"/>
      <c r="C64" s="169"/>
      <c r="D64" s="174"/>
      <c r="E64" s="177"/>
      <c r="F64" s="22" t="s">
        <v>28</v>
      </c>
      <c r="G64" s="23"/>
      <c r="H64" s="24"/>
    </row>
    <row r="65" spans="2:8" ht="12.75" customHeight="1" x14ac:dyDescent="0.25">
      <c r="B65" s="170"/>
      <c r="C65" s="171"/>
      <c r="D65" s="175"/>
      <c r="E65" s="178"/>
      <c r="F65" s="25"/>
      <c r="G65" s="26"/>
      <c r="H65" s="27"/>
    </row>
    <row r="66" spans="2:8" ht="13.5" customHeight="1" thickBot="1" x14ac:dyDescent="0.3">
      <c r="B66" s="172"/>
      <c r="C66" s="173"/>
      <c r="D66" s="176"/>
      <c r="E66" s="179"/>
      <c r="F66" s="28"/>
      <c r="G66" s="29"/>
      <c r="H66" s="30"/>
    </row>
    <row r="67" spans="2:8" ht="15" x14ac:dyDescent="0.25">
      <c r="B67" s="180" t="s">
        <v>47</v>
      </c>
      <c r="C67" s="181"/>
      <c r="D67" s="31" t="s">
        <v>26</v>
      </c>
      <c r="E67" s="32"/>
      <c r="F67" s="182" t="s">
        <v>32</v>
      </c>
      <c r="G67" s="183"/>
      <c r="H67" s="184"/>
    </row>
    <row r="68" spans="2:8" ht="12.75" customHeight="1" x14ac:dyDescent="0.2">
      <c r="B68" s="185"/>
      <c r="C68" s="186"/>
      <c r="D68" s="189"/>
      <c r="E68" s="190"/>
      <c r="F68" s="149"/>
      <c r="G68" s="150"/>
      <c r="H68" s="151"/>
    </row>
    <row r="69" spans="2:8" ht="12.75" customHeight="1" x14ac:dyDescent="0.2">
      <c r="B69" s="187"/>
      <c r="C69" s="188"/>
      <c r="D69" s="191"/>
      <c r="E69" s="192"/>
      <c r="F69" s="152"/>
      <c r="G69" s="153"/>
      <c r="H69" s="154"/>
    </row>
    <row r="70" spans="2:8" ht="15" x14ac:dyDescent="0.25">
      <c r="B70" s="33" t="s">
        <v>29</v>
      </c>
      <c r="C70" s="193" t="s">
        <v>30</v>
      </c>
      <c r="D70" s="194"/>
      <c r="E70" s="195" t="s">
        <v>31</v>
      </c>
      <c r="F70" s="196"/>
      <c r="G70" s="196"/>
      <c r="H70" s="197"/>
    </row>
    <row r="71" spans="2:8" ht="12.75" customHeight="1" x14ac:dyDescent="0.2">
      <c r="B71" s="198"/>
      <c r="C71" s="189"/>
      <c r="D71" s="190"/>
      <c r="E71" s="149"/>
      <c r="F71" s="202"/>
      <c r="G71" s="202"/>
      <c r="H71" s="203"/>
    </row>
    <row r="72" spans="2:8" ht="12.75" customHeight="1" x14ac:dyDescent="0.2">
      <c r="B72" s="199"/>
      <c r="C72" s="200"/>
      <c r="D72" s="201"/>
      <c r="E72" s="204"/>
      <c r="F72" s="205"/>
      <c r="G72" s="205"/>
      <c r="H72" s="206"/>
    </row>
    <row r="73" spans="2:8" x14ac:dyDescent="0.2">
      <c r="B73" s="19"/>
      <c r="C73" s="20"/>
      <c r="D73" s="20"/>
      <c r="E73" s="20"/>
      <c r="F73" s="20"/>
      <c r="G73" s="20"/>
    </row>
    <row r="74" spans="2:8" ht="15" thickBot="1" x14ac:dyDescent="0.25">
      <c r="B74" s="207" t="s">
        <v>15</v>
      </c>
      <c r="C74" s="208"/>
      <c r="D74" s="21" t="s">
        <v>25</v>
      </c>
      <c r="E74" s="21" t="s">
        <v>6</v>
      </c>
      <c r="F74" s="209" t="s">
        <v>27</v>
      </c>
      <c r="G74" s="210"/>
      <c r="H74" s="211"/>
    </row>
    <row r="75" spans="2:8" ht="12.75" customHeight="1" x14ac:dyDescent="0.25">
      <c r="B75" s="168"/>
      <c r="C75" s="169"/>
      <c r="D75" s="174"/>
      <c r="E75" s="177"/>
      <c r="F75" s="22" t="s">
        <v>28</v>
      </c>
      <c r="G75" s="23"/>
      <c r="H75" s="24"/>
    </row>
    <row r="76" spans="2:8" ht="12.75" customHeight="1" x14ac:dyDescent="0.25">
      <c r="B76" s="170"/>
      <c r="C76" s="171"/>
      <c r="D76" s="175"/>
      <c r="E76" s="178"/>
      <c r="F76" s="25"/>
      <c r="G76" s="26"/>
      <c r="H76" s="27"/>
    </row>
    <row r="77" spans="2:8" ht="13.5" customHeight="1" thickBot="1" x14ac:dyDescent="0.3">
      <c r="B77" s="172"/>
      <c r="C77" s="173"/>
      <c r="D77" s="176"/>
      <c r="E77" s="179"/>
      <c r="F77" s="28"/>
      <c r="G77" s="29"/>
      <c r="H77" s="30"/>
    </row>
    <row r="78" spans="2:8" ht="15" x14ac:dyDescent="0.25">
      <c r="B78" s="180" t="s">
        <v>47</v>
      </c>
      <c r="C78" s="181"/>
      <c r="D78" s="31" t="s">
        <v>26</v>
      </c>
      <c r="E78" s="32"/>
      <c r="F78" s="182" t="s">
        <v>32</v>
      </c>
      <c r="G78" s="183"/>
      <c r="H78" s="184"/>
    </row>
    <row r="79" spans="2:8" ht="12.75" customHeight="1" x14ac:dyDescent="0.2">
      <c r="B79" s="185"/>
      <c r="C79" s="186"/>
      <c r="D79" s="189"/>
      <c r="E79" s="190"/>
      <c r="F79" s="149"/>
      <c r="G79" s="150"/>
      <c r="H79" s="151"/>
    </row>
    <row r="80" spans="2:8" ht="12.75" customHeight="1" x14ac:dyDescent="0.2">
      <c r="B80" s="187"/>
      <c r="C80" s="188"/>
      <c r="D80" s="191"/>
      <c r="E80" s="192"/>
      <c r="F80" s="152"/>
      <c r="G80" s="153"/>
      <c r="H80" s="154"/>
    </row>
    <row r="81" spans="2:8" ht="15" x14ac:dyDescent="0.25">
      <c r="B81" s="33" t="s">
        <v>29</v>
      </c>
      <c r="C81" s="193" t="s">
        <v>30</v>
      </c>
      <c r="D81" s="194"/>
      <c r="E81" s="195" t="s">
        <v>31</v>
      </c>
      <c r="F81" s="196"/>
      <c r="G81" s="196"/>
      <c r="H81" s="197"/>
    </row>
    <row r="82" spans="2:8" ht="12.75" customHeight="1" x14ac:dyDescent="0.2">
      <c r="B82" s="198"/>
      <c r="C82" s="189"/>
      <c r="D82" s="190"/>
      <c r="E82" s="149"/>
      <c r="F82" s="202"/>
      <c r="G82" s="202"/>
      <c r="H82" s="203"/>
    </row>
    <row r="83" spans="2:8" ht="12.75" customHeight="1" x14ac:dyDescent="0.2">
      <c r="B83" s="199"/>
      <c r="C83" s="200"/>
      <c r="D83" s="201"/>
      <c r="E83" s="204"/>
      <c r="F83" s="205"/>
      <c r="G83" s="205"/>
      <c r="H83" s="206"/>
    </row>
    <row r="84" spans="2:8" x14ac:dyDescent="0.2">
      <c r="B84" s="19"/>
      <c r="C84" s="20"/>
      <c r="D84" s="20"/>
      <c r="E84" s="20"/>
      <c r="F84" s="20"/>
      <c r="G84" s="20"/>
    </row>
    <row r="85" spans="2:8" ht="15" thickBot="1" x14ac:dyDescent="0.25">
      <c r="B85" s="207" t="s">
        <v>15</v>
      </c>
      <c r="C85" s="208"/>
      <c r="D85" s="21" t="s">
        <v>25</v>
      </c>
      <c r="E85" s="21" t="s">
        <v>6</v>
      </c>
      <c r="F85" s="209" t="s">
        <v>27</v>
      </c>
      <c r="G85" s="210"/>
      <c r="H85" s="211"/>
    </row>
    <row r="86" spans="2:8" ht="12.75" customHeight="1" x14ac:dyDescent="0.25">
      <c r="B86" s="168"/>
      <c r="C86" s="169"/>
      <c r="D86" s="174"/>
      <c r="E86" s="177"/>
      <c r="F86" s="22" t="s">
        <v>28</v>
      </c>
      <c r="G86" s="23"/>
      <c r="H86" s="24"/>
    </row>
    <row r="87" spans="2:8" ht="12.75" customHeight="1" x14ac:dyDescent="0.25">
      <c r="B87" s="170"/>
      <c r="C87" s="171"/>
      <c r="D87" s="175"/>
      <c r="E87" s="178"/>
      <c r="F87" s="25"/>
      <c r="G87" s="26"/>
      <c r="H87" s="27"/>
    </row>
    <row r="88" spans="2:8" ht="13.5" customHeight="1" thickBot="1" x14ac:dyDescent="0.3">
      <c r="B88" s="172"/>
      <c r="C88" s="173"/>
      <c r="D88" s="176"/>
      <c r="E88" s="179"/>
      <c r="F88" s="28"/>
      <c r="G88" s="29"/>
      <c r="H88" s="30"/>
    </row>
    <row r="89" spans="2:8" ht="15" x14ac:dyDescent="0.25">
      <c r="B89" s="180" t="s">
        <v>47</v>
      </c>
      <c r="C89" s="181"/>
      <c r="D89" s="31" t="s">
        <v>26</v>
      </c>
      <c r="E89" s="32"/>
      <c r="F89" s="182" t="s">
        <v>32</v>
      </c>
      <c r="G89" s="183"/>
      <c r="H89" s="184"/>
    </row>
    <row r="90" spans="2:8" ht="12.75" customHeight="1" x14ac:dyDescent="0.2">
      <c r="B90" s="185"/>
      <c r="C90" s="186"/>
      <c r="D90" s="189"/>
      <c r="E90" s="190"/>
      <c r="F90" s="149"/>
      <c r="G90" s="150"/>
      <c r="H90" s="151"/>
    </row>
    <row r="91" spans="2:8" ht="12.75" customHeight="1" x14ac:dyDescent="0.2">
      <c r="B91" s="187"/>
      <c r="C91" s="188"/>
      <c r="D91" s="191"/>
      <c r="E91" s="192"/>
      <c r="F91" s="152"/>
      <c r="G91" s="153"/>
      <c r="H91" s="154"/>
    </row>
    <row r="92" spans="2:8" ht="15" x14ac:dyDescent="0.25">
      <c r="B92" s="33" t="s">
        <v>29</v>
      </c>
      <c r="C92" s="193" t="s">
        <v>30</v>
      </c>
      <c r="D92" s="194"/>
      <c r="E92" s="195" t="s">
        <v>31</v>
      </c>
      <c r="F92" s="196"/>
      <c r="G92" s="196"/>
      <c r="H92" s="197"/>
    </row>
    <row r="93" spans="2:8" ht="12.75" customHeight="1" x14ac:dyDescent="0.2">
      <c r="B93" s="198"/>
      <c r="C93" s="189"/>
      <c r="D93" s="190"/>
      <c r="E93" s="149"/>
      <c r="F93" s="202"/>
      <c r="G93" s="202"/>
      <c r="H93" s="203"/>
    </row>
    <row r="94" spans="2:8" ht="12.75" customHeight="1" x14ac:dyDescent="0.2">
      <c r="B94" s="199"/>
      <c r="C94" s="200"/>
      <c r="D94" s="201"/>
      <c r="E94" s="204"/>
      <c r="F94" s="205"/>
      <c r="G94" s="205"/>
      <c r="H94" s="206"/>
    </row>
    <row r="95" spans="2:8" ht="12.75" customHeight="1" x14ac:dyDescent="0.2">
      <c r="B95" s="19"/>
      <c r="C95" s="20"/>
      <c r="D95" s="20"/>
      <c r="E95" s="20"/>
      <c r="F95" s="20"/>
      <c r="G95" s="20"/>
    </row>
    <row r="96" spans="2:8" ht="12.75" customHeight="1" thickBot="1" x14ac:dyDescent="0.25">
      <c r="B96" s="207" t="s">
        <v>15</v>
      </c>
      <c r="C96" s="208"/>
      <c r="D96" s="21" t="s">
        <v>25</v>
      </c>
      <c r="E96" s="21" t="s">
        <v>6</v>
      </c>
      <c r="F96" s="209" t="s">
        <v>27</v>
      </c>
      <c r="G96" s="210"/>
      <c r="H96" s="211"/>
    </row>
    <row r="97" spans="2:8" ht="12.75" customHeight="1" x14ac:dyDescent="0.25">
      <c r="B97" s="168"/>
      <c r="C97" s="169"/>
      <c r="D97" s="174"/>
      <c r="E97" s="177"/>
      <c r="F97" s="22" t="s">
        <v>28</v>
      </c>
      <c r="G97" s="23"/>
      <c r="H97" s="24"/>
    </row>
    <row r="98" spans="2:8" ht="12.75" customHeight="1" x14ac:dyDescent="0.25">
      <c r="B98" s="170"/>
      <c r="C98" s="171"/>
      <c r="D98" s="175"/>
      <c r="E98" s="178"/>
      <c r="F98" s="25"/>
      <c r="G98" s="26"/>
      <c r="H98" s="27"/>
    </row>
    <row r="99" spans="2:8" ht="12.75" customHeight="1" thickBot="1" x14ac:dyDescent="0.3">
      <c r="B99" s="172"/>
      <c r="C99" s="173"/>
      <c r="D99" s="176"/>
      <c r="E99" s="179"/>
      <c r="F99" s="28"/>
      <c r="G99" s="29"/>
      <c r="H99" s="30"/>
    </row>
    <row r="100" spans="2:8" ht="12.75" customHeight="1" x14ac:dyDescent="0.25">
      <c r="B100" s="180" t="s">
        <v>47</v>
      </c>
      <c r="C100" s="181"/>
      <c r="D100" s="31" t="s">
        <v>26</v>
      </c>
      <c r="E100" s="32"/>
      <c r="F100" s="182" t="s">
        <v>32</v>
      </c>
      <c r="G100" s="183"/>
      <c r="H100" s="184"/>
    </row>
    <row r="101" spans="2:8" ht="12.75" customHeight="1" x14ac:dyDescent="0.2">
      <c r="B101" s="185"/>
      <c r="C101" s="186"/>
      <c r="D101" s="189"/>
      <c r="E101" s="190"/>
      <c r="F101" s="149"/>
      <c r="G101" s="150"/>
      <c r="H101" s="151"/>
    </row>
    <row r="102" spans="2:8" ht="12.75" customHeight="1" x14ac:dyDescent="0.2">
      <c r="B102" s="187"/>
      <c r="C102" s="188"/>
      <c r="D102" s="191"/>
      <c r="E102" s="192"/>
      <c r="F102" s="152"/>
      <c r="G102" s="153"/>
      <c r="H102" s="154"/>
    </row>
    <row r="103" spans="2:8" ht="12.75" customHeight="1" x14ac:dyDescent="0.25">
      <c r="B103" s="33" t="s">
        <v>29</v>
      </c>
      <c r="C103" s="193" t="s">
        <v>30</v>
      </c>
      <c r="D103" s="194"/>
      <c r="E103" s="195" t="s">
        <v>31</v>
      </c>
      <c r="F103" s="196"/>
      <c r="G103" s="196"/>
      <c r="H103" s="197"/>
    </row>
    <row r="104" spans="2:8" ht="12.75" customHeight="1" x14ac:dyDescent="0.2">
      <c r="B104" s="198"/>
      <c r="C104" s="189"/>
      <c r="D104" s="190"/>
      <c r="E104" s="149"/>
      <c r="F104" s="202"/>
      <c r="G104" s="202"/>
      <c r="H104" s="203"/>
    </row>
    <row r="105" spans="2:8" ht="12.75" customHeight="1" x14ac:dyDescent="0.2">
      <c r="B105" s="199"/>
      <c r="C105" s="200"/>
      <c r="D105" s="201"/>
      <c r="E105" s="204"/>
      <c r="F105" s="205"/>
      <c r="G105" s="205"/>
      <c r="H105" s="206"/>
    </row>
    <row r="106" spans="2:8" ht="12.75" customHeight="1" x14ac:dyDescent="0.25">
      <c r="B106" s="37"/>
      <c r="C106" s="38"/>
      <c r="D106" s="38"/>
      <c r="E106" s="39"/>
      <c r="F106" s="39"/>
      <c r="G106" s="39"/>
      <c r="H106" s="39"/>
    </row>
    <row r="107" spans="2:8" ht="12.75" customHeight="1" thickBot="1" x14ac:dyDescent="0.25">
      <c r="B107" s="207" t="s">
        <v>15</v>
      </c>
      <c r="C107" s="208"/>
      <c r="D107" s="21" t="s">
        <v>25</v>
      </c>
      <c r="E107" s="21" t="s">
        <v>6</v>
      </c>
      <c r="F107" s="209" t="s">
        <v>27</v>
      </c>
      <c r="G107" s="210"/>
      <c r="H107" s="211"/>
    </row>
    <row r="108" spans="2:8" ht="12.75" customHeight="1" x14ac:dyDescent="0.25">
      <c r="B108" s="168"/>
      <c r="C108" s="169"/>
      <c r="D108" s="174"/>
      <c r="E108" s="177"/>
      <c r="F108" s="22" t="s">
        <v>28</v>
      </c>
      <c r="G108" s="23"/>
      <c r="H108" s="24"/>
    </row>
    <row r="109" spans="2:8" ht="12.75" customHeight="1" x14ac:dyDescent="0.25">
      <c r="B109" s="170"/>
      <c r="C109" s="171"/>
      <c r="D109" s="175"/>
      <c r="E109" s="178"/>
      <c r="F109" s="25"/>
      <c r="G109" s="26"/>
      <c r="H109" s="27"/>
    </row>
    <row r="110" spans="2:8" ht="12.75" customHeight="1" thickBot="1" x14ac:dyDescent="0.3">
      <c r="B110" s="172"/>
      <c r="C110" s="173"/>
      <c r="D110" s="176"/>
      <c r="E110" s="179"/>
      <c r="F110" s="28"/>
      <c r="G110" s="29"/>
      <c r="H110" s="30"/>
    </row>
    <row r="111" spans="2:8" ht="12.75" customHeight="1" x14ac:dyDescent="0.25">
      <c r="B111" s="180" t="s">
        <v>47</v>
      </c>
      <c r="C111" s="181"/>
      <c r="D111" s="31" t="s">
        <v>26</v>
      </c>
      <c r="E111" s="32"/>
      <c r="F111" s="182" t="s">
        <v>32</v>
      </c>
      <c r="G111" s="183"/>
      <c r="H111" s="184"/>
    </row>
    <row r="112" spans="2:8" ht="12.75" customHeight="1" x14ac:dyDescent="0.2">
      <c r="B112" s="185"/>
      <c r="C112" s="186"/>
      <c r="D112" s="189"/>
      <c r="E112" s="190"/>
      <c r="F112" s="149"/>
      <c r="G112" s="150"/>
      <c r="H112" s="151"/>
    </row>
    <row r="113" spans="2:8" ht="12.75" customHeight="1" x14ac:dyDescent="0.2">
      <c r="B113" s="187"/>
      <c r="C113" s="188"/>
      <c r="D113" s="191"/>
      <c r="E113" s="192"/>
      <c r="F113" s="152"/>
      <c r="G113" s="153"/>
      <c r="H113" s="154"/>
    </row>
    <row r="114" spans="2:8" ht="12.75" customHeight="1" x14ac:dyDescent="0.25">
      <c r="B114" s="33" t="s">
        <v>29</v>
      </c>
      <c r="C114" s="193" t="s">
        <v>30</v>
      </c>
      <c r="D114" s="194"/>
      <c r="E114" s="195" t="s">
        <v>31</v>
      </c>
      <c r="F114" s="196"/>
      <c r="G114" s="196"/>
      <c r="H114" s="197"/>
    </row>
    <row r="115" spans="2:8" ht="12.75" customHeight="1" x14ac:dyDescent="0.2">
      <c r="B115" s="198"/>
      <c r="C115" s="189"/>
      <c r="D115" s="190"/>
      <c r="E115" s="149"/>
      <c r="F115" s="202"/>
      <c r="G115" s="202"/>
      <c r="H115" s="203"/>
    </row>
    <row r="116" spans="2:8" ht="12.75" customHeight="1" x14ac:dyDescent="0.2">
      <c r="B116" s="199"/>
      <c r="C116" s="200"/>
      <c r="D116" s="201"/>
      <c r="E116" s="204"/>
      <c r="F116" s="205"/>
      <c r="G116" s="205"/>
      <c r="H116" s="206"/>
    </row>
    <row r="117" spans="2:8" ht="12.75" customHeight="1" x14ac:dyDescent="0.25">
      <c r="B117" s="40"/>
      <c r="C117" s="38"/>
      <c r="D117" s="38"/>
      <c r="E117" s="39"/>
      <c r="F117" s="39"/>
      <c r="G117" s="39"/>
      <c r="H117" s="39"/>
    </row>
    <row r="118" spans="2:8" ht="12.75" customHeight="1" x14ac:dyDescent="0.25">
      <c r="B118" s="40"/>
      <c r="C118" s="38"/>
      <c r="D118" s="38"/>
      <c r="E118" s="39"/>
      <c r="F118" s="39"/>
      <c r="G118" s="39"/>
      <c r="H118" s="39"/>
    </row>
    <row r="119" spans="2:8" ht="12.75" customHeight="1" x14ac:dyDescent="0.25">
      <c r="B119" s="40"/>
      <c r="C119" s="38"/>
      <c r="D119" s="38"/>
      <c r="E119" s="39"/>
      <c r="F119" s="39"/>
      <c r="G119" s="39"/>
      <c r="H119" s="39"/>
    </row>
    <row r="120" spans="2:8" ht="12.75" customHeight="1" x14ac:dyDescent="0.25">
      <c r="B120" s="40"/>
      <c r="C120" s="38"/>
      <c r="D120" s="38"/>
      <c r="E120" s="39"/>
      <c r="F120" s="39"/>
      <c r="G120" s="39"/>
      <c r="H120" s="39"/>
    </row>
    <row r="121" spans="2:8" ht="12.75" customHeight="1" x14ac:dyDescent="0.25">
      <c r="B121" s="40"/>
      <c r="C121" s="38"/>
      <c r="D121" s="38"/>
      <c r="E121" s="39"/>
      <c r="F121" s="39"/>
      <c r="G121" s="39"/>
      <c r="H121" s="39"/>
    </row>
    <row r="122" spans="2:8" ht="12.75" customHeight="1" x14ac:dyDescent="0.25">
      <c r="B122" s="40"/>
      <c r="C122" s="38"/>
      <c r="D122" s="38"/>
      <c r="E122" s="39"/>
      <c r="F122" s="39"/>
      <c r="G122" s="39"/>
      <c r="H122" s="39"/>
    </row>
    <row r="123" spans="2:8" ht="12.75" customHeight="1" x14ac:dyDescent="0.25">
      <c r="B123" s="40"/>
      <c r="C123" s="38"/>
      <c r="D123" s="38"/>
      <c r="E123" s="39"/>
      <c r="F123" s="39"/>
      <c r="G123" s="39"/>
      <c r="H123" s="39"/>
    </row>
    <row r="124" spans="2:8" ht="12.75" customHeight="1" x14ac:dyDescent="0.25">
      <c r="B124" s="40"/>
      <c r="C124" s="38"/>
      <c r="D124" s="38"/>
      <c r="E124" s="39"/>
      <c r="F124" s="212" t="s">
        <v>46</v>
      </c>
      <c r="G124" s="213"/>
      <c r="H124" s="213"/>
    </row>
    <row r="125" spans="2:8" ht="12.75" customHeight="1" x14ac:dyDescent="0.2"/>
    <row r="126" spans="2:8" ht="12.75" customHeight="1" x14ac:dyDescent="0.2"/>
    <row r="127" spans="2:8" ht="12.75" customHeight="1" x14ac:dyDescent="0.2"/>
  </sheetData>
  <sheetProtection algorithmName="SHA-512" hashValue="HrtIi6jrH2Va+GJCZ6ZA1utPFmocSnFb+CJ+WZuKYz0KMnmoN0tkrNwrQEcgM3H7S2gyvfBk0ToqwgcPokeP4g==" saltValue="kDlNbj1/zFOH7/Nzsk9FKw==" spinCount="100000" sheet="1" selectLockedCells="1"/>
  <dataConsolidate/>
  <mergeCells count="157">
    <mergeCell ref="F67:H67"/>
    <mergeCell ref="B79:C80"/>
    <mergeCell ref="D79:E80"/>
    <mergeCell ref="F79:H80"/>
    <mergeCell ref="C81:D81"/>
    <mergeCell ref="E81:H81"/>
    <mergeCell ref="B82:B83"/>
    <mergeCell ref="C82:D83"/>
    <mergeCell ref="E82:H83"/>
    <mergeCell ref="B68:C69"/>
    <mergeCell ref="D68:E69"/>
    <mergeCell ref="F68:H69"/>
    <mergeCell ref="B75:C77"/>
    <mergeCell ref="D75:D77"/>
    <mergeCell ref="E75:E77"/>
    <mergeCell ref="B100:C100"/>
    <mergeCell ref="F100:H100"/>
    <mergeCell ref="B101:C102"/>
    <mergeCell ref="B107:C107"/>
    <mergeCell ref="F107:H107"/>
    <mergeCell ref="B115:B116"/>
    <mergeCell ref="C115:D116"/>
    <mergeCell ref="E115:H116"/>
    <mergeCell ref="F124:H124"/>
    <mergeCell ref="B111:C111"/>
    <mergeCell ref="F111:H111"/>
    <mergeCell ref="B112:C113"/>
    <mergeCell ref="D112:E113"/>
    <mergeCell ref="F112:H113"/>
    <mergeCell ref="C114:D114"/>
    <mergeCell ref="E114:H114"/>
    <mergeCell ref="B108:C110"/>
    <mergeCell ref="D108:D110"/>
    <mergeCell ref="E108:E110"/>
    <mergeCell ref="D101:E102"/>
    <mergeCell ref="F101:H102"/>
    <mergeCell ref="C103:D103"/>
    <mergeCell ref="E103:H103"/>
    <mergeCell ref="B104:B105"/>
    <mergeCell ref="C104:D105"/>
    <mergeCell ref="E104:H105"/>
    <mergeCell ref="B51:C51"/>
    <mergeCell ref="B52:C54"/>
    <mergeCell ref="D52:D54"/>
    <mergeCell ref="E52:E54"/>
    <mergeCell ref="B41:C41"/>
    <mergeCell ref="F41:H41"/>
    <mergeCell ref="B42:C44"/>
    <mergeCell ref="D42:D44"/>
    <mergeCell ref="E42:E44"/>
    <mergeCell ref="B45:C45"/>
    <mergeCell ref="F45:H45"/>
    <mergeCell ref="B46:C47"/>
    <mergeCell ref="D46:E47"/>
    <mergeCell ref="C48:D48"/>
    <mergeCell ref="E48:H48"/>
    <mergeCell ref="B49:B50"/>
    <mergeCell ref="C49:D50"/>
    <mergeCell ref="F51:H51"/>
    <mergeCell ref="E49:H50"/>
    <mergeCell ref="E58:H58"/>
    <mergeCell ref="B59:B60"/>
    <mergeCell ref="C59:D60"/>
    <mergeCell ref="E59:H60"/>
    <mergeCell ref="B55:C55"/>
    <mergeCell ref="F55:H55"/>
    <mergeCell ref="B56:C57"/>
    <mergeCell ref="D56:E57"/>
    <mergeCell ref="F56:H57"/>
    <mergeCell ref="C58:D58"/>
    <mergeCell ref="B85:C85"/>
    <mergeCell ref="F85:H85"/>
    <mergeCell ref="F74:H74"/>
    <mergeCell ref="B74:C74"/>
    <mergeCell ref="B78:C78"/>
    <mergeCell ref="F78:H78"/>
    <mergeCell ref="B63:C63"/>
    <mergeCell ref="F63:H63"/>
    <mergeCell ref="B64:C66"/>
    <mergeCell ref="D64:D66"/>
    <mergeCell ref="E64:E66"/>
    <mergeCell ref="C70:D70"/>
    <mergeCell ref="E70:H70"/>
    <mergeCell ref="B71:B72"/>
    <mergeCell ref="C71:D72"/>
    <mergeCell ref="E71:H72"/>
    <mergeCell ref="B67:C67"/>
    <mergeCell ref="B97:C99"/>
    <mergeCell ref="D97:D99"/>
    <mergeCell ref="E97:E99"/>
    <mergeCell ref="B86:C88"/>
    <mergeCell ref="D86:D88"/>
    <mergeCell ref="E86:E88"/>
    <mergeCell ref="B89:C89"/>
    <mergeCell ref="F89:H89"/>
    <mergeCell ref="B90:C91"/>
    <mergeCell ref="D90:E91"/>
    <mergeCell ref="F90:H91"/>
    <mergeCell ref="C92:D92"/>
    <mergeCell ref="E92:H92"/>
    <mergeCell ref="B93:B94"/>
    <mergeCell ref="C93:D94"/>
    <mergeCell ref="E93:H94"/>
    <mergeCell ref="B96:C96"/>
    <mergeCell ref="F96:H96"/>
    <mergeCell ref="B18:E18"/>
    <mergeCell ref="F46:H47"/>
    <mergeCell ref="B40:G40"/>
    <mergeCell ref="B24:G24"/>
    <mergeCell ref="B23:H23"/>
    <mergeCell ref="E31:G31"/>
    <mergeCell ref="B30:H30"/>
    <mergeCell ref="B29:G29"/>
    <mergeCell ref="B28:G28"/>
    <mergeCell ref="E33:G33"/>
    <mergeCell ref="E34:G34"/>
    <mergeCell ref="E32:G32"/>
    <mergeCell ref="G5:H5"/>
    <mergeCell ref="G6:H6"/>
    <mergeCell ref="B2:E2"/>
    <mergeCell ref="B9:E9"/>
    <mergeCell ref="E3:F3"/>
    <mergeCell ref="E4:F4"/>
    <mergeCell ref="E5:F5"/>
    <mergeCell ref="E6:F6"/>
    <mergeCell ref="E7:F7"/>
    <mergeCell ref="C3:D3"/>
    <mergeCell ref="C4:D4"/>
    <mergeCell ref="C5:D5"/>
    <mergeCell ref="C6:D6"/>
    <mergeCell ref="C7:D7"/>
    <mergeCell ref="B8:H8"/>
    <mergeCell ref="G7:H7"/>
    <mergeCell ref="J2:M3"/>
    <mergeCell ref="B36:H38"/>
    <mergeCell ref="J20:M20"/>
    <mergeCell ref="J19:M19"/>
    <mergeCell ref="J21:M21"/>
    <mergeCell ref="J22:M22"/>
    <mergeCell ref="J23:M23"/>
    <mergeCell ref="B17:E17"/>
    <mergeCell ref="B11:E11"/>
    <mergeCell ref="B10:E10"/>
    <mergeCell ref="B16:H16"/>
    <mergeCell ref="B14:E14"/>
    <mergeCell ref="B35:G35"/>
    <mergeCell ref="B13:E13"/>
    <mergeCell ref="B12:E12"/>
    <mergeCell ref="B25:G25"/>
    <mergeCell ref="B22:G22"/>
    <mergeCell ref="B26:G26"/>
    <mergeCell ref="B27:G27"/>
    <mergeCell ref="B19:E19"/>
    <mergeCell ref="B20:E20"/>
    <mergeCell ref="B21:E21"/>
    <mergeCell ref="G3:H3"/>
    <mergeCell ref="G4:H4"/>
  </mergeCells>
  <phoneticPr fontId="3" type="noConversion"/>
  <pageMargins left="0.66" right="0.70866141732283472" top="1.19" bottom="1.3385826771653544" header="0.17" footer="0.31496062992125984"/>
  <pageSetup paperSize="9" scale="79" fitToHeight="0" orientation="portrait" r:id="rId1"/>
  <headerFooter>
    <oddHeader>&amp;L
&amp;"Arial,Fet"&amp;18Värderingsprotokoll&amp;C&amp;G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grunddata!$B$3:$B$7</xm:f>
          </x14:formula1>
          <xm:sqref>F18:F21</xm:sqref>
        </x14:dataValidation>
        <x14:dataValidation type="list" allowBlank="1" showInputMessage="1" showErrorMessage="1" promptTitle="Affärsområden" prompt="Välj ett affärsområde" xr:uid="{0D2C11E5-FB98-496D-A25F-6B1FDA4A4081}">
          <x14:formula1>
            <xm:f>grunddata!$C$17:$C$20</xm:f>
          </x14:formula1>
          <xm:sqref>G7:H7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B2:D20"/>
  <sheetViews>
    <sheetView zoomScaleNormal="100" workbookViewId="0">
      <selection activeCell="D15" sqref="D15"/>
    </sheetView>
  </sheetViews>
  <sheetFormatPr defaultColWidth="9.140625" defaultRowHeight="12.75" x14ac:dyDescent="0.2"/>
  <cols>
    <col min="1" max="1" width="9.140625" style="1"/>
    <col min="2" max="2" width="5.85546875" style="1" bestFit="1" customWidth="1"/>
    <col min="3" max="5" width="9.140625" style="1"/>
    <col min="6" max="6" width="11.140625" style="1" bestFit="1" customWidth="1"/>
    <col min="7" max="16384" width="9.140625" style="1"/>
  </cols>
  <sheetData>
    <row r="2" spans="2:4" x14ac:dyDescent="0.2">
      <c r="B2" s="2" t="s">
        <v>56</v>
      </c>
      <c r="C2" s="2"/>
    </row>
    <row r="3" spans="2:4" x14ac:dyDescent="0.2">
      <c r="B3" s="2" t="s">
        <v>48</v>
      </c>
      <c r="C3" s="2"/>
    </row>
    <row r="4" spans="2:4" x14ac:dyDescent="0.2">
      <c r="B4" s="2" t="s">
        <v>16</v>
      </c>
      <c r="C4" s="2">
        <v>5400</v>
      </c>
      <c r="D4" s="1">
        <v>2023</v>
      </c>
    </row>
    <row r="5" spans="2:4" x14ac:dyDescent="0.2">
      <c r="B5" s="2" t="s">
        <v>17</v>
      </c>
      <c r="C5" s="2">
        <v>7900</v>
      </c>
      <c r="D5" s="1">
        <v>2023</v>
      </c>
    </row>
    <row r="6" spans="2:4" x14ac:dyDescent="0.2">
      <c r="B6" s="2" t="s">
        <v>49</v>
      </c>
      <c r="C6" s="2">
        <v>8700</v>
      </c>
      <c r="D6" s="1">
        <v>2023</v>
      </c>
    </row>
    <row r="7" spans="2:4" x14ac:dyDescent="0.2">
      <c r="B7" s="2" t="s">
        <v>18</v>
      </c>
      <c r="C7" s="2">
        <v>10600</v>
      </c>
      <c r="D7" s="1">
        <v>2023</v>
      </c>
    </row>
    <row r="9" spans="2:4" x14ac:dyDescent="0.2">
      <c r="B9" s="2" t="s">
        <v>55</v>
      </c>
      <c r="C9" s="2"/>
    </row>
    <row r="10" spans="2:4" x14ac:dyDescent="0.2">
      <c r="B10" s="2" t="s">
        <v>19</v>
      </c>
      <c r="C10" s="2"/>
    </row>
    <row r="11" spans="2:4" x14ac:dyDescent="0.2">
      <c r="B11" s="2">
        <v>2023</v>
      </c>
      <c r="C11" s="2">
        <v>52500</v>
      </c>
    </row>
    <row r="13" spans="2:4" x14ac:dyDescent="0.2">
      <c r="B13" s="2" t="s">
        <v>57</v>
      </c>
      <c r="C13" s="2"/>
    </row>
    <row r="14" spans="2:4" x14ac:dyDescent="0.2">
      <c r="B14" s="2" t="s">
        <v>19</v>
      </c>
      <c r="C14" s="2"/>
    </row>
    <row r="15" spans="2:4" x14ac:dyDescent="0.2">
      <c r="B15" s="2">
        <v>2023</v>
      </c>
      <c r="C15" s="2">
        <v>11</v>
      </c>
    </row>
    <row r="17" spans="3:3" x14ac:dyDescent="0.2">
      <c r="C17" s="1" t="s">
        <v>48</v>
      </c>
    </row>
    <row r="18" spans="3:3" x14ac:dyDescent="0.2">
      <c r="C18" s="1" t="s">
        <v>58</v>
      </c>
    </row>
    <row r="19" spans="3:3" x14ac:dyDescent="0.2">
      <c r="C19" s="1" t="s">
        <v>59</v>
      </c>
    </row>
    <row r="20" spans="3:3" x14ac:dyDescent="0.2">
      <c r="C20" s="1" t="s">
        <v>60</v>
      </c>
    </row>
  </sheetData>
  <phoneticPr fontId="3" type="noConversion"/>
  <pageMargins left="0.66" right="0.70866141732283472" top="1.19" bottom="1.3385826771653544" header="0.17" footer="0.31496062992125984"/>
  <pageSetup paperSize="9" orientation="portrait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7 2 x 9 V f o p e X S l A A A A 9 g A A A B I A H A B D b 2 5 m a W c v U G F j a 2 F n Z S 5 4 b W w g o h g A K K A U A A A A A A A A A A A A A A A A A A A A A A A A A A A A h Y + x D o I w G I R f h X S n L W V R 8 l M G 4 y a J C Y l x b U q F R i i G F s q 7 O f h I v o I Y R d 0 c 7 + 6 7 5 O 5 + v U E 2 t U 0 w q t 7 q z q Q o w h Q F y s i u 1 K Z K 0 e B O 4 Q p l H P Z C n k W l g h k 2 N p m s T l H t 3 C U h x H u P f Y y 7 v i K M 0 o g c 8 1 0 h a 9 W K U B v r h J E K f V r l / x b i c H i N 4 Q x H d I 1 j y j A F s p i Q a / M F 2 L z 3 m f 6 Y s B k a N / S K 2 z E s t k A W C e T 9 g T 8 A U E s D B B Q A A g A I A O 9 s f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v b H 1 V K I p H u A 4 A A A A R A A A A E w A c A E Z v c m 1 1 b G F z L 1 N l Y 3 R p b 2 4 x L m 0 g o h g A K K A U A A A A A A A A A A A A A A A A A A A A A A A A A A A A K 0 5 N L s n M z 1 M I h t C G 1 g B Q S w E C L Q A U A A I A C A D v b H 1 V + i l 5 d K U A A A D 2 A A A A E g A A A A A A A A A A A A A A A A A A A A A A Q 2 9 u Z m l n L 1 B h Y 2 t h Z 2 U u e G 1 s U E s B A i 0 A F A A C A A g A 7 2 x 9 V Q / K 6 a u k A A A A 6 Q A A A B M A A A A A A A A A A A A A A A A A 8 Q A A A F t D b 2 5 0 Z W 5 0 X 1 R 5 c G V z X S 5 4 b W x Q S w E C L Q A U A A I A C A D v b H 1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/ e S Y M 2 a k E 6 j L E O L P p K o d A A A A A A C A A A A A A A D Z g A A w A A A A B A A A A D s s a q D 0 Q i J 9 f b F w B G H Z X g H A A A A A A S A A A C g A A A A E A A A A J I l 8 H L Q b l n B G Z 9 m M d W H u G x Q A A A A y Z l f E a X a m w a J Y y b 8 z u u C o u X B t F G 4 R f d g 9 k V 7 6 u P z z a 6 Y x g V o N R x b v 8 7 Y 8 n k f L q i / e Y t 7 H C 7 i + w o q L 9 T m I a l u 6 6 8 U G 9 M S m 0 + c e z H d U M u n N f o U A A A A q h T J w m G 5 w 5 x p Y A L h b 5 9 U h F 3 K j 9 c = < / D a t a M a s h u p > 
</file>

<file path=customXml/itemProps1.xml><?xml version="1.0" encoding="utf-8"?>
<ds:datastoreItem xmlns:ds="http://schemas.openxmlformats.org/officeDocument/2006/customXml" ds:itemID="{8FD35D9F-08B2-4368-8D8A-CE670AEFE6A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VP</vt:lpstr>
      <vt:lpstr>grunddata</vt:lpstr>
      <vt:lpstr>VP!Utskriftsområde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Shala Fidan</dc:creator>
  <dc:description>ESEM9302, v1.2, 2016-05-31</dc:description>
  <cp:lastModifiedBy>Shala Fidan</cp:lastModifiedBy>
  <cp:lastPrinted>2022-12-23T09:36:03Z</cp:lastPrinted>
  <dcterms:created xsi:type="dcterms:W3CDTF">2012-10-05T07:17:30Z</dcterms:created>
  <dcterms:modified xsi:type="dcterms:W3CDTF">2023-03-30T06:45:12Z</dcterms:modified>
</cp:coreProperties>
</file>